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<sst xmlns="http://schemas.openxmlformats.org/spreadsheetml/2006/main" count="333" uniqueCount="193">
  <si>
    <t xml:space="preserve"> 2. Расходы бюджета</t>
  </si>
  <si>
    <t xml:space="preserve">              Форма 0503117  с.2</t>
  </si>
  <si>
    <t>Код</t>
  </si>
  <si>
    <t xml:space="preserve">Код расхода </t>
  </si>
  <si>
    <t>Утвержденные</t>
  </si>
  <si>
    <t>Неисполненные</t>
  </si>
  <si>
    <t xml:space="preserve"> Наименование показателя</t>
  </si>
  <si>
    <t>стро-</t>
  </si>
  <si>
    <t>по бюджетной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</si>
  <si>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</si>
  <si>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</si>
  <si>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</si>
  <si>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</si>
  <si>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</si>
  <si>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</si>
  <si>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</si>
  <si>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</si>
  <si>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Расходы бюджета - всего</t>
  </si>
  <si>
    <t>200</t>
  </si>
  <si>
    <t>х</t>
  </si>
  <si>
    <t>Аппарат администрации</t>
  </si>
  <si>
    <t>в том числе:</t>
  </si>
  <si>
    <t>211</t>
  </si>
  <si>
    <t>212</t>
  </si>
  <si>
    <t>---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</si>
  <si>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</si>
  <si>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</si>
  <si>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</si>
  <si>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</si>
  <si>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</si>
  <si>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</si>
  <si>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</si>
  <si>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</si>
  <si>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</si>
  <si>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Итого</t>
  </si>
  <si>
    <t>Глава администрации</t>
  </si>
  <si>
    <t>Обеспечение проведения выборов</t>
  </si>
  <si>
    <t>62301070200002500</t>
  </si>
  <si>
    <t>11953</t>
  </si>
  <si>
    <t>Резервный фонд</t>
  </si>
  <si>
    <t>62301110700501870</t>
  </si>
  <si>
    <t>ЗАГС</t>
  </si>
  <si>
    <t>62301140013800500</t>
  </si>
  <si>
    <t>2800</t>
  </si>
  <si>
    <t>22200</t>
  </si>
  <si>
    <t>20000</t>
  </si>
  <si>
    <t>Коммунальное хозяйство</t>
  </si>
  <si>
    <t>62305013500200006</t>
  </si>
  <si>
    <t>242</t>
  </si>
  <si>
    <t>18800</t>
  </si>
  <si>
    <t>62305021020102003</t>
  </si>
  <si>
    <t>Благоустройство</t>
  </si>
  <si>
    <t>62305036000100500</t>
  </si>
  <si>
    <t>43085</t>
  </si>
  <si>
    <t>62310030700500013</t>
  </si>
  <si>
    <t>30000</t>
  </si>
  <si>
    <t>89805</t>
  </si>
  <si>
    <t>62307074310100244</t>
  </si>
  <si>
    <t>Культура</t>
  </si>
  <si>
    <t>251</t>
  </si>
  <si>
    <t>262</t>
  </si>
  <si>
    <t>Физкультура и спорт</t>
  </si>
  <si>
    <t>159979</t>
  </si>
  <si>
    <t>62311015129700244</t>
  </si>
  <si>
    <t>122000</t>
  </si>
  <si>
    <t>33539</t>
  </si>
  <si>
    <t>88461</t>
  </si>
  <si>
    <t>Межбюджетный трансферт</t>
  </si>
  <si>
    <t>62311045210600017</t>
  </si>
  <si>
    <t>1045300</t>
  </si>
  <si>
    <t>Ремонт жилья ветеранам ВОВ</t>
  </si>
  <si>
    <t>62305037950800500</t>
  </si>
  <si>
    <t>31100</t>
  </si>
  <si>
    <t>31097,20</t>
  </si>
  <si>
    <t>2,80</t>
  </si>
  <si>
    <t>22158</t>
  </si>
  <si>
    <t>42</t>
  </si>
  <si>
    <t>62310037950800500</t>
  </si>
  <si>
    <t>174000</t>
  </si>
  <si>
    <t>227300</t>
  </si>
  <si>
    <t>227255,20</t>
  </si>
  <si>
    <t>44,80</t>
  </si>
  <si>
    <t>166000</t>
  </si>
  <si>
    <t>Результат исполнения бюджета (дефицит / профицит)</t>
  </si>
  <si>
    <t xml:space="preserve">   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</si>
  <si>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</si>
  <si>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</si>
  <si>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</si>
  <si>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</si>
  <si>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</si>
  <si>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55700552</t>
  </si>
  <si>
    <t xml:space="preserve">    Глава по БК</t>
  </si>
  <si>
    <t>623</t>
  </si>
  <si>
    <t xml:space="preserve">        по ОКАТО</t>
  </si>
  <si>
    <t xml:space="preserve">5325283700      </t>
  </si>
  <si>
    <t>Периодичность:  месячная</t>
  </si>
  <si>
    <t xml:space="preserve">Единица измерения:  руб </t>
  </si>
  <si>
    <t>383</t>
  </si>
  <si>
    <t>1. Доходы бюджета</t>
  </si>
  <si>
    <t xml:space="preserve">Код дохода </t>
  </si>
  <si>
    <t xml:space="preserve">Утвержденные </t>
  </si>
  <si>
    <t xml:space="preserve">Неисполненные </t>
  </si>
  <si>
    <t xml:space="preserve">по бюджетной </t>
  </si>
  <si>
    <t>Доходы бюджета - всего</t>
  </si>
  <si>
    <t>010</t>
  </si>
  <si>
    <t>60211105013100000120</t>
  </si>
  <si>
    <t>18210102010011000110</t>
  </si>
  <si>
    <t>18210601030101000110</t>
  </si>
  <si>
    <t>18210601030102000110</t>
  </si>
  <si>
    <t>18210606013101000110</t>
  </si>
  <si>
    <t>18210606023101000110</t>
  </si>
  <si>
    <t>62311105035100000120</t>
  </si>
  <si>
    <t>60211406013100000430</t>
  </si>
  <si>
    <t>62320203003100000151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</si>
  <si>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</si>
  <si>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</si>
  <si>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</si>
  <si>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</si>
  <si>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</si>
  <si>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Х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</si>
  <si>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</si>
  <si>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</si>
  <si>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</si>
  <si>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</si>
  <si>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</si>
  <si>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</si>
  <si>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 xml:space="preserve">увеличение остатков </t>
  </si>
  <si>
    <t xml:space="preserve">уменьшение остатков 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</si>
  <si>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</si>
  <si>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</si>
  <si>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</si>
  <si>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</si>
  <si>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</si>
  <si>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</si>
  <si>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</si>
  <si>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</si>
  <si>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 xml:space="preserve"> Руководитель     __________________            _________________________</t>
  </si>
  <si>
    <t xml:space="preserve">                                            (подпись)                      (расшифровка подписи)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</si>
  <si>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</si>
  <si>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</si>
  <si>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</si>
  <si>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</si>
  <si>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62301110700502870</t>
  </si>
  <si>
    <t>10010302230010000110</t>
  </si>
  <si>
    <t>10010302240010000110</t>
  </si>
  <si>
    <t>10010302250010000110</t>
  </si>
  <si>
    <t>10010302260010000110</t>
  </si>
  <si>
    <t>18210606013102000110</t>
  </si>
  <si>
    <t>62310804020014000110</t>
  </si>
  <si>
    <t>62311690050100000140</t>
  </si>
  <si>
    <t>62301027702001121</t>
  </si>
  <si>
    <t>62301047702002121</t>
  </si>
  <si>
    <t>62301047702002122</t>
  </si>
  <si>
    <t>623031077020023244</t>
  </si>
  <si>
    <t>62304097702024244</t>
  </si>
  <si>
    <t>62305017702025244</t>
  </si>
  <si>
    <t>62305027702008411</t>
  </si>
  <si>
    <t>62301047702002242</t>
  </si>
  <si>
    <t>62301047702002244</t>
  </si>
  <si>
    <t>62301047702002852</t>
  </si>
  <si>
    <t>Обеспечение пожарной безопасности</t>
  </si>
  <si>
    <t>62303047705930242</t>
  </si>
  <si>
    <t>62303047705930244</t>
  </si>
  <si>
    <t>62305037702030244</t>
  </si>
  <si>
    <t>62305037702032244</t>
  </si>
  <si>
    <t>62305037702033244</t>
  </si>
  <si>
    <t>62305037702034244</t>
  </si>
  <si>
    <t>62308017706001540</t>
  </si>
  <si>
    <t>62308017706002540</t>
  </si>
  <si>
    <t>62311017702021244</t>
  </si>
  <si>
    <t>62311027702021244</t>
  </si>
  <si>
    <t>Н.А.Чуйкова</t>
  </si>
  <si>
    <t>М.П. Яковлева</t>
  </si>
  <si>
    <t>Дорожное хозяйство (дорожные фонды)</t>
  </si>
  <si>
    <t>62320203015100000151</t>
  </si>
  <si>
    <t>18210503010011000110</t>
  </si>
  <si>
    <t>62320201001100000151</t>
  </si>
  <si>
    <t>62311302995100000130</t>
  </si>
  <si>
    <t>62320201003100000151</t>
  </si>
  <si>
    <t>62320202077100000151</t>
  </si>
  <si>
    <t>ВУС</t>
  </si>
  <si>
    <t>62302037705118121</t>
  </si>
  <si>
    <t>62302037705118244</t>
  </si>
  <si>
    <t>итого</t>
  </si>
  <si>
    <t>Социальная политика</t>
  </si>
  <si>
    <t>62310037702004321</t>
  </si>
  <si>
    <t>62305027708001414</t>
  </si>
  <si>
    <t>6230501770202524</t>
  </si>
  <si>
    <t xml:space="preserve">                                                на  1 июля 20 14 г.</t>
  </si>
  <si>
    <r>
      <t>Наименование публично-правового образования</t>
    </r>
    <r>
      <rPr>
        <u val="single"/>
        <sz val="8"/>
        <rFont val="Arial Cyr"/>
        <family val="0"/>
      </rPr>
      <t xml:space="preserve"> МО Пристанционный сельсовет</t>
    </r>
  </si>
  <si>
    <r>
      <t xml:space="preserve">финансового органа   </t>
    </r>
    <r>
      <rPr>
        <u val="single"/>
        <sz val="8"/>
        <rFont val="Arial Cyr"/>
        <family val="0"/>
      </rPr>
      <t xml:space="preserve"> Администрация Пристанционного сельсовета  </t>
    </r>
  </si>
  <si>
    <t>02.07.2014</t>
  </si>
  <si>
    <t>"02"  июль  2014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</si>
</sst>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E+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i/>
      <sz val="9"/>
      <name val="Times New Roman"/>
      <family val="1"/>
    </font>
    <font>
      <sz val="8"/>
      <name val="Times New Roman"/>
      <family val="1"/>
    </font>
    <font>
      <u val="single"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0" fillId="0" borderId="11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wrapText="1"/>
    </xf>
    <xf numFmtId="49" fontId="20" fillId="0" borderId="19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wrapText="1"/>
    </xf>
    <xf numFmtId="0" fontId="21" fillId="0" borderId="18" xfId="0" applyFont="1" applyBorder="1" applyAlignment="1">
      <alignment horizontal="left" wrapText="1"/>
    </xf>
    <xf numFmtId="49" fontId="20" fillId="0" borderId="2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24" xfId="0" applyFont="1" applyBorder="1" applyAlignment="1">
      <alignment horizontal="left" wrapText="1"/>
    </xf>
    <xf numFmtId="49" fontId="20" fillId="0" borderId="25" xfId="0" applyNumberFormat="1" applyFont="1" applyBorder="1" applyAlignment="1">
      <alignment horizontal="center" wrapText="1"/>
    </xf>
    <xf numFmtId="49" fontId="20" fillId="0" borderId="26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left" wrapText="1"/>
    </xf>
    <xf numFmtId="49" fontId="20" fillId="0" borderId="29" xfId="0" applyNumberFormat="1" applyFont="1" applyBorder="1" applyAlignment="1">
      <alignment horizontal="center" wrapText="1"/>
    </xf>
    <xf numFmtId="49" fontId="20" fillId="0" borderId="3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 wrapText="1"/>
    </xf>
    <xf numFmtId="49" fontId="20" fillId="0" borderId="31" xfId="0" applyNumberFormat="1" applyFont="1" applyBorder="1" applyAlignment="1">
      <alignment horizontal="left" wrapText="1"/>
    </xf>
    <xf numFmtId="49" fontId="22" fillId="0" borderId="28" xfId="0" applyNumberFormat="1" applyFont="1" applyBorder="1" applyAlignment="1">
      <alignment horizontal="left" wrapText="1"/>
    </xf>
    <xf numFmtId="0" fontId="20" fillId="0" borderId="31" xfId="0" applyFont="1" applyBorder="1" applyAlignment="1">
      <alignment horizontal="left" wrapText="1"/>
    </xf>
    <xf numFmtId="49" fontId="21" fillId="0" borderId="28" xfId="0" applyNumberFormat="1" applyFont="1" applyBorder="1" applyAlignment="1">
      <alignment horizontal="left" wrapText="1"/>
    </xf>
    <xf numFmtId="0" fontId="22" fillId="0" borderId="28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49" fontId="20" fillId="0" borderId="28" xfId="0" applyNumberFormat="1" applyFont="1" applyBorder="1" applyAlignment="1">
      <alignment horizontal="left"/>
    </xf>
    <xf numFmtId="0" fontId="0" fillId="0" borderId="31" xfId="0" applyBorder="1" applyAlignment="1">
      <alignment horizontal="left"/>
    </xf>
    <xf numFmtId="49" fontId="20" fillId="0" borderId="15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0" fontId="20" fillId="0" borderId="28" xfId="0" applyFont="1" applyBorder="1" applyAlignment="1">
      <alignment horizontal="left" wrapText="1"/>
    </xf>
    <xf numFmtId="164" fontId="20" fillId="0" borderId="28" xfId="0" applyNumberFormat="1" applyFont="1" applyBorder="1" applyAlignment="1">
      <alignment horizontal="left" wrapText="1"/>
    </xf>
    <xf numFmtId="49" fontId="22" fillId="0" borderId="32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49" fontId="2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/>
    </xf>
    <xf numFmtId="0" fontId="20" fillId="0" borderId="39" xfId="0" applyFont="1" applyBorder="1" applyAlignment="1">
      <alignment horizontal="left" wrapText="1"/>
    </xf>
    <xf numFmtId="0" fontId="20" fillId="0" borderId="40" xfId="0" applyFont="1" applyBorder="1" applyAlignment="1">
      <alignment horizontal="center" wrapText="1"/>
    </xf>
    <xf numFmtId="49" fontId="20" fillId="0" borderId="41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0" fillId="0" borderId="16" xfId="0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/>
    </xf>
    <xf numFmtId="49" fontId="20" fillId="0" borderId="44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4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34" xfId="0" applyFont="1" applyBorder="1" applyAlignment="1">
      <alignment horizontal="left" wrapText="1"/>
    </xf>
    <xf numFmtId="49" fontId="20" fillId="0" borderId="35" xfId="0" applyNumberFormat="1" applyFont="1" applyBorder="1" applyAlignment="1">
      <alignment horizontal="left" wrapText="1"/>
    </xf>
    <xf numFmtId="49" fontId="20" fillId="0" borderId="16" xfId="0" applyNumberFormat="1" applyFont="1" applyBorder="1" applyAlignment="1">
      <alignment horizontal="center"/>
    </xf>
    <xf numFmtId="49" fontId="20" fillId="0" borderId="47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49" fontId="20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0" fontId="20" fillId="0" borderId="48" xfId="0" applyFont="1" applyBorder="1" applyAlignment="1">
      <alignment horizontal="left" wrapText="1"/>
    </xf>
    <xf numFmtId="49" fontId="20" fillId="0" borderId="29" xfId="0" applyNumberFormat="1" applyFont="1" applyBorder="1" applyAlignment="1">
      <alignment horizontal="left" wrapText="1"/>
    </xf>
    <xf numFmtId="49" fontId="20" fillId="0" borderId="49" xfId="0" applyNumberFormat="1" applyFont="1" applyBorder="1" applyAlignment="1">
      <alignment horizontal="center"/>
    </xf>
    <xf numFmtId="49" fontId="20" fillId="0" borderId="5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2" fontId="20" fillId="0" borderId="22" xfId="0" applyNumberFormat="1" applyFont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22" fillId="0" borderId="30" xfId="0" applyNumberFormat="1" applyFont="1" applyBorder="1" applyAlignment="1">
      <alignment horizontal="center"/>
    </xf>
    <xf numFmtId="2" fontId="21" fillId="0" borderId="30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20" fillId="0" borderId="32" xfId="0" applyNumberFormat="1" applyFont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2" fontId="22" fillId="0" borderId="32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left" wrapText="1"/>
    </xf>
    <xf numFmtId="2" fontId="21" fillId="0" borderId="15" xfId="0" applyNumberFormat="1" applyFont="1" applyBorder="1" applyAlignment="1">
      <alignment horizontal="center"/>
    </xf>
    <xf numFmtId="169" fontId="20" fillId="0" borderId="51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53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0" fillId="0" borderId="15" xfId="0" applyFont="1" applyBorder="1" applyAlignment="1">
      <alignment horizontal="left" wrapText="1"/>
    </xf>
    <xf numFmtId="49" fontId="22" fillId="0" borderId="24" xfId="0" applyNumberFormat="1" applyFont="1" applyBorder="1" applyAlignment="1">
      <alignment horizontal="left" wrapText="1"/>
    </xf>
    <xf numFmtId="49" fontId="22" fillId="0" borderId="54" xfId="0" applyNumberFormat="1" applyFont="1" applyBorder="1" applyAlignment="1">
      <alignment horizontal="left" wrapText="1"/>
    </xf>
    <xf numFmtId="49" fontId="20" fillId="0" borderId="54" xfId="0" applyNumberFormat="1" applyFont="1" applyBorder="1" applyAlignment="1">
      <alignment horizontal="left" wrapText="1"/>
    </xf>
    <xf numFmtId="2" fontId="20" fillId="0" borderId="21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3" fillId="0" borderId="54" xfId="0" applyFont="1" applyBorder="1" applyAlignment="1">
      <alignment wrapText="1"/>
    </xf>
    <xf numFmtId="2" fontId="21" fillId="0" borderId="22" xfId="0" applyNumberFormat="1" applyFont="1" applyBorder="1" applyAlignment="1">
      <alignment horizontal="center" wrapText="1"/>
    </xf>
    <xf numFmtId="2" fontId="21" fillId="0" borderId="55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20" fillId="0" borderId="14" xfId="0" applyNumberFormat="1" applyFont="1" applyBorder="1" applyAlignment="1">
      <alignment horizontal="center"/>
    </xf>
    <xf numFmtId="2" fontId="20" fillId="0" borderId="56" xfId="0" applyNumberFormat="1" applyFont="1" applyBorder="1" applyAlignment="1">
      <alignment horizontal="center"/>
    </xf>
    <xf numFmtId="2" fontId="20" fillId="0" borderId="57" xfId="0" applyNumberFormat="1" applyFont="1" applyBorder="1" applyAlignment="1">
      <alignment horizontal="center"/>
    </xf>
    <xf numFmtId="49" fontId="20" fillId="0" borderId="58" xfId="0" applyNumberFormat="1" applyFont="1" applyBorder="1" applyAlignment="1">
      <alignment horizontal="center" wrapText="1"/>
    </xf>
    <xf numFmtId="49" fontId="20" fillId="0" borderId="26" xfId="0" applyNumberFormat="1" applyFont="1" applyBorder="1" applyAlignment="1">
      <alignment horizontal="center"/>
    </xf>
    <xf numFmtId="49" fontId="20" fillId="0" borderId="59" xfId="0" applyNumberFormat="1" applyFont="1" applyBorder="1" applyAlignment="1">
      <alignment horizontal="center"/>
    </xf>
    <xf numFmtId="49" fontId="20" fillId="0" borderId="60" xfId="0" applyNumberFormat="1" applyFont="1" applyBorder="1" applyAlignment="1">
      <alignment horizontal="center"/>
    </xf>
    <xf numFmtId="49" fontId="20" fillId="0" borderId="61" xfId="0" applyNumberFormat="1" applyFont="1" applyBorder="1" applyAlignment="1">
      <alignment horizontal="center" wrapText="1"/>
    </xf>
    <xf numFmtId="49" fontId="20" fillId="0" borderId="62" xfId="0" applyNumberFormat="1" applyFont="1" applyBorder="1" applyAlignment="1">
      <alignment horizontal="center" wrapText="1"/>
    </xf>
    <xf numFmtId="49" fontId="20" fillId="0" borderId="63" xfId="0" applyNumberFormat="1" applyFont="1" applyBorder="1" applyAlignment="1">
      <alignment horizontal="center" wrapText="1"/>
    </xf>
    <xf numFmtId="49" fontId="20" fillId="0" borderId="54" xfId="0" applyNumberFormat="1" applyFont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4" fillId="0" borderId="54" xfId="0" applyNumberFormat="1" applyFont="1" applyFill="1" applyBorder="1" applyAlignment="1">
      <alignment horizontal="center"/>
    </xf>
    <xf numFmtId="2" fontId="24" fillId="0" borderId="64" xfId="0" applyNumberFormat="1" applyFont="1" applyBorder="1" applyAlignment="1">
      <alignment horizontal="center"/>
    </xf>
    <xf numFmtId="2" fontId="24" fillId="0" borderId="65" xfId="0" applyNumberFormat="1" applyFont="1" applyBorder="1" applyAlignment="1">
      <alignment horizontal="center"/>
    </xf>
    <xf numFmtId="2" fontId="24" fillId="0" borderId="66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49" fontId="20" fillId="0" borderId="61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center"/>
    </xf>
    <xf numFmtId="49" fontId="24" fillId="0" borderId="54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left" wrapText="1"/>
    </xf>
    <xf numFmtId="0" fontId="22" fillId="0" borderId="31" xfId="0" applyFont="1" applyBorder="1" applyAlignment="1">
      <alignment horizontal="left" wrapText="1"/>
    </xf>
    <xf numFmtId="49" fontId="22" fillId="0" borderId="15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57" xfId="0" applyNumberFormat="1" applyFont="1" applyBorder="1" applyAlignment="1">
      <alignment horizontal="center"/>
    </xf>
    <xf numFmtId="49" fontId="20" fillId="0" borderId="67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tabSelected="1" zoomScalePageLayoutView="0" workbookViewId="0" topLeftCell="A1">
      <selection activeCell="E16" sqref="E16"/>
    </sheetView>
  </sheetViews>
  <sheetFormatPr defaultColWidth="9.00390625" defaultRowHeight="12.75"/>
  <cols>
    <col min="1" max="1" width="19.625" style="62" customWidth="1"/>
    <col min="2" max="2" width="4.75390625" style="62" customWidth="1"/>
    <col min="3" max="3" width="28.75390625" style="62" customWidth="1"/>
    <col min="4" max="4" width="16.625" style="63" customWidth="1"/>
    <col min="5" max="5" width="11.875" style="63" customWidth="1"/>
    <col min="6" max="6" width="15.625" style="0" customWidth="1"/>
  </cols>
  <sheetData>
    <row r="1" spans="1:6" ht="17.25" customHeight="1">
      <c r="A1" s="153" t="s">
        <v>84</v>
      </c>
      <c r="B1" s="153"/>
      <c r="C1" s="153"/>
      <c r="D1" s="153"/>
      <c r="E1" s="153"/>
      <c r="F1" s="64" t="s">
        <v>85</v>
      </c>
    </row>
    <row r="2" spans="2:6" ht="13.5" customHeight="1">
      <c r="B2" s="2"/>
      <c r="F2" s="65" t="s">
        <v>86</v>
      </c>
    </row>
    <row r="3" spans="1:6" ht="12.75" customHeight="1">
      <c r="A3" s="154" t="s">
        <v>188</v>
      </c>
      <c r="B3" s="154"/>
      <c r="C3" s="154"/>
      <c r="D3" s="154"/>
      <c r="E3" s="10" t="s">
        <v>87</v>
      </c>
      <c r="F3" s="67" t="s">
        <v>191</v>
      </c>
    </row>
    <row r="4" spans="1:6" ht="15.75" customHeight="1">
      <c r="A4" s="2" t="s">
        <v>88</v>
      </c>
      <c r="B4" s="2"/>
      <c r="C4" s="2"/>
      <c r="D4" s="3"/>
      <c r="E4" s="3" t="s">
        <v>89</v>
      </c>
      <c r="F4" s="68" t="s">
        <v>90</v>
      </c>
    </row>
    <row r="5" spans="1:6" ht="12" customHeight="1">
      <c r="A5" s="2" t="s">
        <v>190</v>
      </c>
      <c r="B5" s="2"/>
      <c r="C5" s="2"/>
      <c r="D5" s="3"/>
      <c r="E5" s="3" t="s">
        <v>91</v>
      </c>
      <c r="F5" s="69" t="s">
        <v>92</v>
      </c>
    </row>
    <row r="6" spans="1:6" ht="15.75" customHeight="1">
      <c r="A6" s="157" t="s">
        <v>189</v>
      </c>
      <c r="B6" s="157"/>
      <c r="C6" s="157"/>
      <c r="D6" s="157"/>
      <c r="E6" s="3" t="s">
        <v>93</v>
      </c>
      <c r="F6" s="69" t="s">
        <v>94</v>
      </c>
    </row>
    <row r="7" spans="1:6" ht="13.5" customHeight="1">
      <c r="A7" s="70" t="s">
        <v>95</v>
      </c>
      <c r="B7" s="2"/>
      <c r="C7" s="2"/>
      <c r="D7" s="3"/>
      <c r="E7" s="3"/>
      <c r="F7" s="67"/>
    </row>
    <row r="8" spans="1:6" ht="13.5" customHeight="1">
      <c r="A8" s="2" t="s">
        <v>96</v>
      </c>
      <c r="B8" s="2"/>
      <c r="C8" s="2"/>
      <c r="D8" s="3"/>
      <c r="E8" s="3"/>
      <c r="F8" s="71" t="s">
        <v>97</v>
      </c>
    </row>
    <row r="9" spans="2:6" ht="13.5" customHeight="1">
      <c r="B9" s="1"/>
      <c r="C9" s="1" t="s">
        <v>98</v>
      </c>
      <c r="D9" s="3"/>
      <c r="E9" s="3"/>
      <c r="F9" s="57"/>
    </row>
    <row r="10" spans="1:6" ht="5.25" customHeight="1">
      <c r="A10" s="4"/>
      <c r="B10" s="4"/>
      <c r="C10" s="5"/>
      <c r="D10" s="6"/>
      <c r="E10" s="6"/>
      <c r="F10" s="72"/>
    </row>
    <row r="11" spans="1:6" ht="13.5" customHeight="1">
      <c r="A11" s="73"/>
      <c r="B11" s="7" t="s">
        <v>2</v>
      </c>
      <c r="C11" s="11" t="s">
        <v>99</v>
      </c>
      <c r="D11" s="8" t="s">
        <v>100</v>
      </c>
      <c r="E11" s="74"/>
      <c r="F11" s="10" t="s">
        <v>101</v>
      </c>
    </row>
    <row r="12" spans="1:6" ht="9.75" customHeight="1">
      <c r="A12" s="7" t="s">
        <v>6</v>
      </c>
      <c r="B12" s="7" t="s">
        <v>7</v>
      </c>
      <c r="C12" s="11" t="s">
        <v>102</v>
      </c>
      <c r="D12" s="8" t="s">
        <v>9</v>
      </c>
      <c r="E12" s="8" t="s">
        <v>10</v>
      </c>
      <c r="F12" s="12" t="s">
        <v>11</v>
      </c>
    </row>
    <row r="13" spans="1:6" ht="9.75" customHeight="1">
      <c r="A13" s="73"/>
      <c r="B13" s="7" t="s">
        <v>12</v>
      </c>
      <c r="C13" s="11" t="s">
        <v>13</v>
      </c>
      <c r="D13" s="8" t="s">
        <v>11</v>
      </c>
      <c r="E13" s="8"/>
      <c r="F13" s="12"/>
    </row>
    <row r="14" spans="1:6" ht="9.75" customHeight="1">
      <c r="A14" s="13">
        <v>1</v>
      </c>
      <c r="B14" s="14">
        <v>2</v>
      </c>
      <c r="C14" s="14">
        <v>3</v>
      </c>
      <c r="D14" s="15" t="s">
        <v>14</v>
      </c>
      <c r="E14" s="15" t="s">
        <v>15</v>
      </c>
      <c r="F14" s="16" t="s">
        <v>16</v>
      </c>
    </row>
    <row r="15" spans="1:6" ht="15.75" customHeight="1">
      <c r="A15" s="17" t="s">
        <v>103</v>
      </c>
      <c r="B15" s="18" t="s">
        <v>104</v>
      </c>
      <c r="C15" s="19" t="s">
        <v>19</v>
      </c>
      <c r="D15" s="93">
        <f>D17+D18+D19+D20+D21+D22+D26+D27+D28+D29+D30+D31+D32+D34+D35+D37+D39+D40+D41+D46+D49+D51</f>
        <v>14920969.4</v>
      </c>
      <c r="E15" s="92">
        <f>E17+E18+E19+E20+E21+E22+E26+E27++E29+E28+E30+E31+E32+E34+E35+E37+E39+E40+E41+E46+E49+E51</f>
        <v>4030670.2</v>
      </c>
      <c r="F15" s="127">
        <f>D15-E15</f>
        <v>10890299.2</v>
      </c>
    </row>
    <row r="16" spans="1:6" ht="15.75" customHeight="1">
      <c r="A16" s="24" t="s">
        <v>21</v>
      </c>
      <c r="B16" s="25"/>
      <c r="C16" s="26"/>
      <c r="D16" s="94"/>
      <c r="E16" s="126"/>
      <c r="F16" s="128"/>
    </row>
    <row r="17" spans="1:6" ht="15.75" customHeight="1">
      <c r="A17" s="45"/>
      <c r="B17" s="31"/>
      <c r="C17" s="138" t="s">
        <v>106</v>
      </c>
      <c r="D17" s="139">
        <v>643800</v>
      </c>
      <c r="E17" s="140">
        <v>329880.9</v>
      </c>
      <c r="F17" s="141">
        <f aca="true" t="shared" si="0" ref="F17:F51">D17-E17</f>
        <v>313919.1</v>
      </c>
    </row>
    <row r="18" spans="1:6" ht="15.75" customHeight="1" thickBot="1">
      <c r="A18" s="45"/>
      <c r="B18" s="33"/>
      <c r="C18" s="138" t="s">
        <v>107</v>
      </c>
      <c r="D18" s="139">
        <v>188100</v>
      </c>
      <c r="E18" s="140">
        <v>2972.27</v>
      </c>
      <c r="F18" s="142">
        <f t="shared" si="0"/>
        <v>185127.73</v>
      </c>
    </row>
    <row r="19" spans="1:6" ht="15.75" customHeight="1" thickBot="1">
      <c r="A19" s="45"/>
      <c r="B19" s="33"/>
      <c r="C19" s="138" t="s">
        <v>108</v>
      </c>
      <c r="D19" s="139">
        <v>0</v>
      </c>
      <c r="E19" s="140">
        <v>80.71</v>
      </c>
      <c r="F19" s="143">
        <f t="shared" si="0"/>
        <v>-80.71</v>
      </c>
    </row>
    <row r="20" spans="1:6" ht="15.75" customHeight="1" thickBot="1">
      <c r="A20" s="45"/>
      <c r="B20" s="33"/>
      <c r="C20" s="138" t="s">
        <v>109</v>
      </c>
      <c r="D20" s="139">
        <v>27900</v>
      </c>
      <c r="E20" s="140">
        <v>2396.01</v>
      </c>
      <c r="F20" s="143">
        <f t="shared" si="0"/>
        <v>25503.989999999998</v>
      </c>
    </row>
    <row r="21" spans="1:6" ht="15.75" customHeight="1" thickBot="1">
      <c r="A21" s="45"/>
      <c r="B21" s="33"/>
      <c r="C21" s="138" t="s">
        <v>147</v>
      </c>
      <c r="D21" s="139">
        <v>0</v>
      </c>
      <c r="E21" s="140">
        <v>463.55</v>
      </c>
      <c r="F21" s="143">
        <f t="shared" si="0"/>
        <v>-463.55</v>
      </c>
    </row>
    <row r="22" spans="1:6" ht="15.75" customHeight="1" thickBot="1">
      <c r="A22" s="45"/>
      <c r="B22" s="33"/>
      <c r="C22" s="138" t="s">
        <v>110</v>
      </c>
      <c r="D22" s="139">
        <v>385100</v>
      </c>
      <c r="E22" s="140">
        <v>260582</v>
      </c>
      <c r="F22" s="143">
        <f t="shared" si="0"/>
        <v>124518</v>
      </c>
    </row>
    <row r="23" spans="1:6" ht="12.75" customHeight="1" hidden="1">
      <c r="A23" s="45"/>
      <c r="B23" s="33"/>
      <c r="C23" s="138"/>
      <c r="D23" s="139"/>
      <c r="E23" s="140"/>
      <c r="F23" s="143">
        <f t="shared" si="0"/>
        <v>0</v>
      </c>
    </row>
    <row r="24" spans="1:6" ht="12.75" customHeight="1" hidden="1">
      <c r="A24" s="45"/>
      <c r="B24" s="33"/>
      <c r="C24" s="138"/>
      <c r="D24" s="139"/>
      <c r="E24" s="140"/>
      <c r="F24" s="143">
        <f t="shared" si="0"/>
        <v>0</v>
      </c>
    </row>
    <row r="25" spans="1:6" ht="12.75" customHeight="1" hidden="1">
      <c r="A25" s="45"/>
      <c r="B25" s="33"/>
      <c r="C25" s="138"/>
      <c r="D25" s="139"/>
      <c r="E25" s="140"/>
      <c r="F25" s="143">
        <f t="shared" si="0"/>
        <v>0</v>
      </c>
    </row>
    <row r="26" spans="1:6" ht="15.75" customHeight="1" thickBot="1">
      <c r="A26" s="45"/>
      <c r="B26" s="33"/>
      <c r="C26" s="138" t="s">
        <v>105</v>
      </c>
      <c r="D26" s="139">
        <v>110000</v>
      </c>
      <c r="E26" s="140">
        <v>81376.49</v>
      </c>
      <c r="F26" s="143">
        <f t="shared" si="0"/>
        <v>28623.509999999995</v>
      </c>
    </row>
    <row r="27" spans="1:6" ht="15.75" customHeight="1" thickBot="1">
      <c r="A27" s="45"/>
      <c r="B27" s="33"/>
      <c r="C27" s="138" t="s">
        <v>111</v>
      </c>
      <c r="D27" s="139">
        <v>3500</v>
      </c>
      <c r="E27" s="140">
        <v>877.5</v>
      </c>
      <c r="F27" s="143">
        <f t="shared" si="0"/>
        <v>2622.5</v>
      </c>
    </row>
    <row r="28" spans="1:6" ht="15.75" customHeight="1" thickBot="1">
      <c r="A28" s="45"/>
      <c r="B28" s="34"/>
      <c r="C28" s="138" t="s">
        <v>112</v>
      </c>
      <c r="D28" s="139">
        <v>150000</v>
      </c>
      <c r="E28" s="140">
        <v>73097.29</v>
      </c>
      <c r="F28" s="143">
        <f t="shared" si="0"/>
        <v>76902.71</v>
      </c>
    </row>
    <row r="29" spans="1:6" ht="15.75" customHeight="1" thickBot="1">
      <c r="A29" s="45"/>
      <c r="B29" s="34"/>
      <c r="C29" s="138" t="s">
        <v>176</v>
      </c>
      <c r="D29" s="139">
        <v>4901000</v>
      </c>
      <c r="E29" s="140">
        <v>2454000</v>
      </c>
      <c r="F29" s="143">
        <f t="shared" si="0"/>
        <v>2447000</v>
      </c>
    </row>
    <row r="30" spans="1:6" ht="15.75" customHeight="1" thickBot="1">
      <c r="A30" s="45"/>
      <c r="B30" s="34"/>
      <c r="C30" s="138" t="s">
        <v>113</v>
      </c>
      <c r="D30" s="139">
        <v>6839</v>
      </c>
      <c r="E30" s="140">
        <v>6839</v>
      </c>
      <c r="F30" s="143">
        <f t="shared" si="0"/>
        <v>0</v>
      </c>
    </row>
    <row r="31" spans="1:6" ht="15.75" customHeight="1" thickBot="1">
      <c r="A31" s="45"/>
      <c r="B31" s="34"/>
      <c r="C31" s="138" t="s">
        <v>143</v>
      </c>
      <c r="D31" s="139">
        <v>130940</v>
      </c>
      <c r="E31" s="140">
        <v>42721.23</v>
      </c>
      <c r="F31" s="143">
        <f t="shared" si="0"/>
        <v>88218.76999999999</v>
      </c>
    </row>
    <row r="32" spans="1:6" ht="15.75" customHeight="1" thickBot="1">
      <c r="A32" s="45"/>
      <c r="B32" s="34"/>
      <c r="C32" s="138" t="s">
        <v>144</v>
      </c>
      <c r="D32" s="139">
        <v>4480</v>
      </c>
      <c r="E32" s="140">
        <v>854.93</v>
      </c>
      <c r="F32" s="143">
        <f t="shared" si="0"/>
        <v>3625.07</v>
      </c>
    </row>
    <row r="33" spans="1:6" ht="12.75" customHeight="1" hidden="1">
      <c r="A33" s="45"/>
      <c r="B33" s="34"/>
      <c r="C33" s="138"/>
      <c r="D33" s="139"/>
      <c r="E33" s="140"/>
      <c r="F33" s="143">
        <f t="shared" si="0"/>
        <v>0</v>
      </c>
    </row>
    <row r="34" spans="1:6" ht="15.75" customHeight="1" thickBot="1">
      <c r="A34" s="45"/>
      <c r="B34" s="34"/>
      <c r="C34" s="138" t="s">
        <v>145</v>
      </c>
      <c r="D34" s="139">
        <v>206740</v>
      </c>
      <c r="E34" s="140">
        <v>64596.3</v>
      </c>
      <c r="F34" s="143">
        <f t="shared" si="0"/>
        <v>142143.7</v>
      </c>
    </row>
    <row r="35" spans="1:6" ht="15.75" customHeight="1" thickBot="1">
      <c r="A35" s="45"/>
      <c r="B35" s="34"/>
      <c r="C35" s="138" t="s">
        <v>146</v>
      </c>
      <c r="D35" s="139">
        <v>2410</v>
      </c>
      <c r="E35" s="140">
        <v>2.02</v>
      </c>
      <c r="F35" s="143">
        <f t="shared" si="0"/>
        <v>2407.98</v>
      </c>
    </row>
    <row r="36" spans="1:6" ht="12.75" customHeight="1" hidden="1">
      <c r="A36" s="45"/>
      <c r="B36" s="34"/>
      <c r="C36" s="138"/>
      <c r="D36" s="139"/>
      <c r="E36" s="140"/>
      <c r="F36" s="143">
        <f t="shared" si="0"/>
        <v>0</v>
      </c>
    </row>
    <row r="37" spans="1:6" ht="15.75" customHeight="1" thickBot="1">
      <c r="A37" s="45"/>
      <c r="B37" s="34"/>
      <c r="C37" s="138" t="s">
        <v>148</v>
      </c>
      <c r="D37" s="139">
        <v>0</v>
      </c>
      <c r="E37" s="140">
        <v>400</v>
      </c>
      <c r="F37" s="143">
        <f t="shared" si="0"/>
        <v>-400</v>
      </c>
    </row>
    <row r="38" spans="1:6" ht="12.75" customHeight="1" hidden="1">
      <c r="A38" s="45"/>
      <c r="B38" s="34"/>
      <c r="C38" s="138"/>
      <c r="D38" s="139"/>
      <c r="E38" s="140"/>
      <c r="F38" s="143">
        <f t="shared" si="0"/>
        <v>0</v>
      </c>
    </row>
    <row r="39" spans="1:6" ht="15.75" customHeight="1">
      <c r="A39" s="45"/>
      <c r="B39" s="34"/>
      <c r="C39" s="138" t="s">
        <v>149</v>
      </c>
      <c r="D39" s="139">
        <v>0</v>
      </c>
      <c r="E39" s="140">
        <v>500</v>
      </c>
      <c r="F39" s="143">
        <f t="shared" si="0"/>
        <v>-500</v>
      </c>
    </row>
    <row r="40" spans="1:6" ht="15.75" customHeight="1">
      <c r="A40" s="45"/>
      <c r="B40" s="34"/>
      <c r="C40" s="138" t="s">
        <v>174</v>
      </c>
      <c r="D40" s="139">
        <v>62160.4</v>
      </c>
      <c r="E40" s="140">
        <v>37000</v>
      </c>
      <c r="F40" s="142">
        <f t="shared" si="0"/>
        <v>25160.4</v>
      </c>
    </row>
    <row r="41" spans="1:6" ht="15.75" customHeight="1">
      <c r="A41" s="45"/>
      <c r="B41" s="34"/>
      <c r="C41" s="138" t="s">
        <v>175</v>
      </c>
      <c r="D41" s="139">
        <v>0</v>
      </c>
      <c r="E41" s="140">
        <v>30</v>
      </c>
      <c r="F41" s="142">
        <f t="shared" si="0"/>
        <v>-30</v>
      </c>
    </row>
    <row r="42" spans="1:6" ht="12.75" customHeight="1" hidden="1">
      <c r="A42" s="45"/>
      <c r="B42" s="34"/>
      <c r="C42" s="138"/>
      <c r="D42" s="139"/>
      <c r="E42" s="140"/>
      <c r="F42" s="142">
        <f t="shared" si="0"/>
        <v>0</v>
      </c>
    </row>
    <row r="43" spans="1:6" ht="12.75" customHeight="1" hidden="1">
      <c r="A43" s="45"/>
      <c r="B43" s="34"/>
      <c r="C43" s="138"/>
      <c r="D43" s="139"/>
      <c r="E43" s="140"/>
      <c r="F43" s="142">
        <f t="shared" si="0"/>
        <v>0</v>
      </c>
    </row>
    <row r="44" spans="1:6" ht="12.75" customHeight="1" hidden="1">
      <c r="A44" s="45"/>
      <c r="B44" s="34"/>
      <c r="C44" s="138"/>
      <c r="D44" s="139"/>
      <c r="E44" s="140"/>
      <c r="F44" s="142">
        <f t="shared" si="0"/>
        <v>0</v>
      </c>
    </row>
    <row r="45" spans="1:6" ht="12.75" customHeight="1" hidden="1">
      <c r="A45" s="45"/>
      <c r="B45" s="34"/>
      <c r="C45" s="138"/>
      <c r="D45" s="139"/>
      <c r="E45" s="140"/>
      <c r="F45" s="142">
        <f t="shared" si="0"/>
        <v>0</v>
      </c>
    </row>
    <row r="46" spans="1:6" ht="15.75" customHeight="1">
      <c r="A46" s="45"/>
      <c r="B46" s="34"/>
      <c r="C46" s="138" t="s">
        <v>177</v>
      </c>
      <c r="D46" s="139">
        <v>437000</v>
      </c>
      <c r="E46" s="140">
        <v>527000</v>
      </c>
      <c r="F46" s="142">
        <f t="shared" si="0"/>
        <v>-90000</v>
      </c>
    </row>
    <row r="47" spans="1:6" ht="12.75" customHeight="1" hidden="1">
      <c r="A47" s="45"/>
      <c r="B47" s="34"/>
      <c r="C47" s="138"/>
      <c r="D47" s="139"/>
      <c r="E47" s="140"/>
      <c r="F47" s="142">
        <f t="shared" si="0"/>
        <v>0</v>
      </c>
    </row>
    <row r="48" spans="1:6" ht="12.75" customHeight="1" hidden="1">
      <c r="A48" s="45"/>
      <c r="B48" s="34"/>
      <c r="C48" s="138"/>
      <c r="D48" s="139"/>
      <c r="E48" s="140"/>
      <c r="F48" s="142">
        <f t="shared" si="0"/>
        <v>0</v>
      </c>
    </row>
    <row r="49" spans="1:6" ht="15.75" customHeight="1">
      <c r="A49" s="45"/>
      <c r="B49" s="34"/>
      <c r="C49" s="138" t="s">
        <v>178</v>
      </c>
      <c r="D49" s="139">
        <v>291000</v>
      </c>
      <c r="E49" s="140">
        <v>145000</v>
      </c>
      <c r="F49" s="142">
        <f t="shared" si="0"/>
        <v>146000</v>
      </c>
    </row>
    <row r="50" spans="1:6" ht="12.75" customHeight="1" hidden="1">
      <c r="A50" s="45"/>
      <c r="B50" s="34"/>
      <c r="C50" s="147"/>
      <c r="D50" s="144"/>
      <c r="E50" s="145"/>
      <c r="F50" s="142">
        <f t="shared" si="0"/>
        <v>0</v>
      </c>
    </row>
    <row r="51" spans="1:6" ht="12.75" customHeight="1">
      <c r="A51" s="45"/>
      <c r="B51" s="146"/>
      <c r="C51" s="148" t="s">
        <v>179</v>
      </c>
      <c r="D51" s="144">
        <v>7370000</v>
      </c>
      <c r="E51" s="145">
        <v>0</v>
      </c>
      <c r="F51" s="142">
        <f t="shared" si="0"/>
        <v>7370000</v>
      </c>
    </row>
    <row r="52" spans="1:6" ht="12.75" customHeight="1">
      <c r="A52" s="45"/>
      <c r="B52" s="34"/>
      <c r="C52" s="22"/>
      <c r="D52" s="93"/>
      <c r="E52" s="137"/>
      <c r="F52" s="95"/>
    </row>
    <row r="53" spans="1:6" ht="12.75" customHeight="1">
      <c r="A53" s="45"/>
      <c r="B53" s="34"/>
      <c r="C53" s="22"/>
      <c r="D53" s="93"/>
      <c r="E53" s="137"/>
      <c r="F53" s="95"/>
    </row>
    <row r="54" spans="1:6" ht="12.75" customHeight="1">
      <c r="A54" s="45"/>
      <c r="B54" s="34"/>
      <c r="C54" s="22"/>
      <c r="D54" s="93"/>
      <c r="E54" s="92"/>
      <c r="F54" s="95"/>
    </row>
    <row r="55" spans="1:6" ht="12.75" customHeight="1">
      <c r="A55" s="45"/>
      <c r="B55" s="34"/>
      <c r="C55" s="22"/>
      <c r="D55" s="93"/>
      <c r="E55" s="92"/>
      <c r="F55" s="95"/>
    </row>
    <row r="56" spans="1:6" ht="12.75" customHeight="1">
      <c r="A56" s="45"/>
      <c r="B56" s="34"/>
      <c r="C56" s="22"/>
      <c r="D56" s="93"/>
      <c r="E56" s="92"/>
      <c r="F56" s="95"/>
    </row>
    <row r="57" spans="1:6" ht="15.75" customHeight="1">
      <c r="A57" s="45"/>
      <c r="B57" s="34"/>
      <c r="C57" s="22"/>
      <c r="D57" s="93"/>
      <c r="E57" s="92"/>
      <c r="F57" s="95"/>
    </row>
    <row r="58" spans="1:6" ht="12.75" customHeight="1" hidden="1">
      <c r="A58" s="75"/>
      <c r="B58" s="76"/>
      <c r="C58" s="22"/>
      <c r="D58" s="77"/>
      <c r="E58" s="77"/>
      <c r="F58" s="78"/>
    </row>
    <row r="59" spans="1:6" ht="18.75" customHeight="1">
      <c r="A59" s="79"/>
      <c r="B59" s="80"/>
      <c r="C59" s="66"/>
      <c r="D59" s="81"/>
      <c r="E59" s="81" t="s">
        <v>114</v>
      </c>
      <c r="F59" s="57"/>
    </row>
    <row r="60" spans="1:6" ht="12.75" customHeight="1" hidden="1">
      <c r="A60" s="82"/>
      <c r="B60" s="83"/>
      <c r="C60" s="2"/>
      <c r="D60" s="84"/>
      <c r="E60" s="84"/>
      <c r="F60" s="84"/>
    </row>
    <row r="61" spans="1:6" ht="15">
      <c r="A61" s="1" t="s">
        <v>115</v>
      </c>
      <c r="C61" s="5"/>
      <c r="D61" s="3"/>
      <c r="F61" s="81"/>
    </row>
    <row r="62" spans="1:6" ht="11.25" customHeight="1">
      <c r="A62" s="4"/>
      <c r="B62" s="85"/>
      <c r="C62" s="11" t="s">
        <v>116</v>
      </c>
      <c r="D62" s="6"/>
      <c r="E62" s="6"/>
      <c r="F62" s="72"/>
    </row>
    <row r="63" spans="1:6" ht="12.75">
      <c r="A63" s="73"/>
      <c r="B63" s="7" t="s">
        <v>2</v>
      </c>
      <c r="C63" s="11" t="s">
        <v>117</v>
      </c>
      <c r="D63" s="8" t="s">
        <v>4</v>
      </c>
      <c r="E63" s="74"/>
      <c r="F63" s="10" t="s">
        <v>101</v>
      </c>
    </row>
    <row r="64" spans="1:6" ht="12.75">
      <c r="A64" s="7" t="s">
        <v>6</v>
      </c>
      <c r="B64" s="7" t="s">
        <v>7</v>
      </c>
      <c r="C64" s="10" t="s">
        <v>118</v>
      </c>
      <c r="D64" s="8" t="s">
        <v>9</v>
      </c>
      <c r="E64" s="8" t="s">
        <v>10</v>
      </c>
      <c r="F64" s="12" t="s">
        <v>11</v>
      </c>
    </row>
    <row r="65" spans="1:6" ht="12.75">
      <c r="A65" s="73"/>
      <c r="B65" s="7" t="s">
        <v>12</v>
      </c>
      <c r="C65" s="11" t="s">
        <v>102</v>
      </c>
      <c r="D65" s="8" t="s">
        <v>11</v>
      </c>
      <c r="E65" s="11"/>
      <c r="F65" s="10"/>
    </row>
    <row r="66" spans="1:6" ht="10.5" customHeight="1">
      <c r="A66" s="7"/>
      <c r="B66" s="7"/>
      <c r="C66" s="10" t="s">
        <v>13</v>
      </c>
      <c r="D66" s="8"/>
      <c r="E66" s="8"/>
      <c r="F66" s="12"/>
    </row>
    <row r="67" spans="1:6" ht="10.5" customHeight="1">
      <c r="A67" s="7"/>
      <c r="B67" s="7"/>
      <c r="C67" s="14">
        <v>3</v>
      </c>
      <c r="D67" s="8"/>
      <c r="E67" s="8"/>
      <c r="F67" s="12"/>
    </row>
    <row r="68" spans="1:6" ht="9.75" customHeight="1">
      <c r="A68" s="13">
        <v>1</v>
      </c>
      <c r="B68" s="14">
        <v>2</v>
      </c>
      <c r="C68" s="19" t="s">
        <v>119</v>
      </c>
      <c r="D68" s="15" t="s">
        <v>14</v>
      </c>
      <c r="E68" s="15" t="s">
        <v>15</v>
      </c>
      <c r="F68" s="16" t="s">
        <v>16</v>
      </c>
    </row>
    <row r="69" spans="1:6" ht="31.5" customHeight="1">
      <c r="A69" s="86" t="s">
        <v>120</v>
      </c>
      <c r="B69" s="18" t="s">
        <v>121</v>
      </c>
      <c r="C69" s="26"/>
      <c r="D69" s="21"/>
      <c r="E69" s="92">
        <f>E75+E74</f>
        <v>54422.73999999976</v>
      </c>
      <c r="F69" s="23"/>
    </row>
    <row r="70" spans="1:6" ht="18" customHeight="1">
      <c r="A70" s="56" t="s">
        <v>122</v>
      </c>
      <c r="B70" s="25"/>
      <c r="C70" s="21" t="s">
        <v>119</v>
      </c>
      <c r="D70" s="27"/>
      <c r="E70" s="28"/>
      <c r="F70" s="29"/>
    </row>
    <row r="71" spans="1:6" ht="29.25" customHeight="1">
      <c r="A71" s="86" t="s">
        <v>123</v>
      </c>
      <c r="B71" s="31" t="s">
        <v>124</v>
      </c>
      <c r="C71" s="27"/>
      <c r="D71" s="21"/>
      <c r="E71" s="22"/>
      <c r="F71" s="32"/>
    </row>
    <row r="72" spans="1:6" ht="17.25" customHeight="1">
      <c r="A72" s="56" t="s">
        <v>125</v>
      </c>
      <c r="B72" s="25"/>
      <c r="C72" s="21"/>
      <c r="D72" s="27"/>
      <c r="E72" s="28"/>
      <c r="F72" s="29"/>
    </row>
    <row r="73" spans="1:6" ht="10.5" customHeight="1">
      <c r="A73" s="86"/>
      <c r="B73" s="87"/>
      <c r="C73" s="21"/>
      <c r="D73" s="21"/>
      <c r="E73" s="22"/>
      <c r="F73" s="32"/>
    </row>
    <row r="74" spans="1:6" ht="23.25" customHeight="1">
      <c r="A74" s="86" t="s">
        <v>126</v>
      </c>
      <c r="B74" s="87"/>
      <c r="C74" s="21"/>
      <c r="D74" s="93">
        <f>0-D15</f>
        <v>-14920969.4</v>
      </c>
      <c r="E74" s="92">
        <f>0-E15</f>
        <v>-4030670.2</v>
      </c>
      <c r="F74" s="95">
        <f>D74-E74</f>
        <v>-10890299.2</v>
      </c>
    </row>
    <row r="75" spans="1:6" ht="21" customHeight="1">
      <c r="A75" s="86" t="s">
        <v>127</v>
      </c>
      <c r="B75" s="87"/>
      <c r="C75" s="21"/>
      <c r="D75" s="93">
        <f>расходы!D8</f>
        <v>14920969.4</v>
      </c>
      <c r="E75" s="92">
        <f>расходы!E8</f>
        <v>4085092.94</v>
      </c>
      <c r="F75" s="95">
        <f>D75-E75</f>
        <v>10835876.46</v>
      </c>
    </row>
    <row r="76" spans="1:6" ht="12.75" customHeight="1" hidden="1">
      <c r="A76" s="86"/>
      <c r="B76" s="87"/>
      <c r="C76" s="21"/>
      <c r="D76" s="21"/>
      <c r="E76" s="22"/>
      <c r="F76" s="32"/>
    </row>
    <row r="77" spans="1:6" ht="12.75" customHeight="1" hidden="1">
      <c r="A77" s="86"/>
      <c r="B77" s="87"/>
      <c r="C77" s="21"/>
      <c r="D77" s="21"/>
      <c r="E77" s="22"/>
      <c r="F77" s="32"/>
    </row>
    <row r="78" spans="1:6" ht="12.75" customHeight="1" hidden="1">
      <c r="A78" s="86"/>
      <c r="B78" s="87"/>
      <c r="C78" s="21"/>
      <c r="D78" s="21"/>
      <c r="E78" s="22"/>
      <c r="F78" s="32"/>
    </row>
    <row r="79" spans="1:6" ht="18" customHeight="1">
      <c r="A79" s="86"/>
      <c r="B79" s="87"/>
      <c r="C79" s="21"/>
      <c r="D79" s="21"/>
      <c r="E79" s="22"/>
      <c r="F79" s="32"/>
    </row>
    <row r="80" spans="1:6" ht="12.75" customHeight="1" hidden="1">
      <c r="A80" s="86"/>
      <c r="B80" s="87"/>
      <c r="C80" s="21"/>
      <c r="D80" s="21"/>
      <c r="E80" s="22"/>
      <c r="F80" s="32"/>
    </row>
    <row r="81" spans="1:6" ht="16.5" customHeight="1">
      <c r="A81" s="86"/>
      <c r="B81" s="87"/>
      <c r="C81" s="21"/>
      <c r="D81" s="21"/>
      <c r="E81" s="22"/>
      <c r="F81" s="32"/>
    </row>
    <row r="82" spans="1:6" ht="16.5" customHeight="1">
      <c r="A82" s="86"/>
      <c r="B82" s="87"/>
      <c r="C82" s="21"/>
      <c r="D82" s="21"/>
      <c r="E82" s="22"/>
      <c r="F82" s="32"/>
    </row>
    <row r="83" spans="1:6" ht="15" customHeight="1">
      <c r="A83" s="86"/>
      <c r="B83" s="87"/>
      <c r="C83" s="21"/>
      <c r="D83" s="21"/>
      <c r="E83" s="22"/>
      <c r="F83" s="32"/>
    </row>
    <row r="84" spans="1:6" ht="18.75" customHeight="1">
      <c r="A84" s="86"/>
      <c r="B84" s="87"/>
      <c r="C84" s="21"/>
      <c r="D84" s="21"/>
      <c r="E84" s="22"/>
      <c r="F84" s="32"/>
    </row>
    <row r="85" spans="1:6" ht="15" customHeight="1">
      <c r="A85" s="86"/>
      <c r="B85" s="34"/>
      <c r="C85" s="27" t="s">
        <v>119</v>
      </c>
      <c r="D85" s="21"/>
      <c r="E85" s="22"/>
      <c r="F85" s="32"/>
    </row>
    <row r="86" spans="1:6" ht="21" customHeight="1">
      <c r="A86" s="86" t="s">
        <v>128</v>
      </c>
      <c r="B86" s="133" t="s">
        <v>129</v>
      </c>
      <c r="C86" s="136"/>
      <c r="D86" s="21"/>
      <c r="E86" s="22"/>
      <c r="F86" s="32"/>
    </row>
    <row r="87" spans="1:6" ht="12" customHeight="1">
      <c r="A87" s="56" t="s">
        <v>125</v>
      </c>
      <c r="B87" s="134"/>
      <c r="C87" s="155"/>
      <c r="D87" s="27"/>
      <c r="E87" s="28"/>
      <c r="F87" s="29"/>
    </row>
    <row r="88" spans="1:6" ht="12.75" customHeight="1">
      <c r="A88" s="86"/>
      <c r="B88" s="135"/>
      <c r="C88" s="156"/>
      <c r="D88" s="21"/>
      <c r="E88" s="22"/>
      <c r="F88" s="32"/>
    </row>
    <row r="89" spans="1:6" ht="16.5" customHeight="1">
      <c r="A89" s="86"/>
      <c r="B89" s="31"/>
      <c r="C89" s="21"/>
      <c r="D89" s="21"/>
      <c r="E89" s="22"/>
      <c r="F89" s="32"/>
    </row>
    <row r="90" spans="1:6" ht="16.5" customHeight="1">
      <c r="A90" s="86"/>
      <c r="B90" s="31"/>
      <c r="C90" s="21"/>
      <c r="D90" s="21"/>
      <c r="E90" s="22"/>
      <c r="F90" s="32"/>
    </row>
    <row r="91" spans="1:6" ht="17.25" customHeight="1">
      <c r="A91" s="86"/>
      <c r="B91" s="31"/>
      <c r="C91" s="21"/>
      <c r="D91" s="21"/>
      <c r="E91" s="22"/>
      <c r="F91" s="32"/>
    </row>
    <row r="92" spans="1:6" ht="18" customHeight="1">
      <c r="A92" s="86"/>
      <c r="B92" s="31"/>
      <c r="C92" s="21"/>
      <c r="D92" s="21"/>
      <c r="E92" s="22"/>
      <c r="F92" s="32"/>
    </row>
    <row r="93" spans="1:6" ht="26.25" customHeight="1">
      <c r="A93" s="86" t="s">
        <v>130</v>
      </c>
      <c r="B93" s="33" t="s">
        <v>131</v>
      </c>
      <c r="C93" s="21"/>
      <c r="D93" s="21"/>
      <c r="E93" s="93">
        <f>E69</f>
        <v>54422.73999999976</v>
      </c>
      <c r="F93" s="103">
        <f>E93</f>
        <v>54422.73999999976</v>
      </c>
    </row>
    <row r="94" spans="1:6" ht="25.5" customHeight="1">
      <c r="A94" s="86" t="s">
        <v>132</v>
      </c>
      <c r="B94" s="33" t="s">
        <v>133</v>
      </c>
      <c r="C94" s="130"/>
      <c r="D94" s="27"/>
      <c r="E94" s="21"/>
      <c r="F94" s="32" t="s">
        <v>19</v>
      </c>
    </row>
    <row r="95" spans="1:6" ht="27.75" customHeight="1" thickBot="1">
      <c r="A95" s="75" t="s">
        <v>134</v>
      </c>
      <c r="B95" s="129" t="s">
        <v>135</v>
      </c>
      <c r="C95" s="131"/>
      <c r="D95" s="132"/>
      <c r="E95" s="88"/>
      <c r="F95" s="89" t="s">
        <v>19</v>
      </c>
    </row>
    <row r="96" spans="1:6" ht="12.75" customHeight="1">
      <c r="A96" s="56"/>
      <c r="B96" s="90"/>
      <c r="C96" s="57"/>
      <c r="D96" s="57"/>
      <c r="E96" s="57"/>
      <c r="F96" s="57"/>
    </row>
    <row r="97" spans="1:6" ht="16.5" customHeight="1">
      <c r="A97" s="56"/>
      <c r="B97" s="90"/>
      <c r="C97" s="57" t="s">
        <v>171</v>
      </c>
      <c r="D97" s="57"/>
      <c r="E97" s="57"/>
      <c r="F97" s="57"/>
    </row>
    <row r="98" spans="1:6" ht="12.75" customHeight="1">
      <c r="A98" s="82" t="s">
        <v>136</v>
      </c>
      <c r="B98" s="90"/>
      <c r="C98" s="57"/>
      <c r="D98" s="57"/>
      <c r="E98" s="57"/>
      <c r="F98" s="57"/>
    </row>
    <row r="99" spans="1:6" ht="10.5" customHeight="1">
      <c r="A99" s="2" t="s">
        <v>137</v>
      </c>
      <c r="B99" s="90"/>
      <c r="C99" s="57"/>
      <c r="D99" s="57"/>
      <c r="E99" s="57"/>
      <c r="F99" s="57"/>
    </row>
    <row r="100" spans="1:6" ht="8.25" customHeight="1">
      <c r="A100" s="2"/>
      <c r="B100" s="90"/>
      <c r="C100" s="57"/>
      <c r="D100" s="57"/>
      <c r="E100" s="57"/>
      <c r="F100" s="57"/>
    </row>
    <row r="101" spans="1:6" ht="12.75" customHeight="1">
      <c r="A101" s="82" t="s">
        <v>138</v>
      </c>
      <c r="B101" s="90"/>
      <c r="C101" s="57"/>
      <c r="D101" s="57"/>
      <c r="E101" s="57"/>
      <c r="F101" s="57"/>
    </row>
    <row r="102" spans="1:6" ht="10.5" customHeight="1">
      <c r="A102" s="2" t="s">
        <v>139</v>
      </c>
      <c r="B102" s="90"/>
      <c r="C102" s="57"/>
      <c r="D102" s="57"/>
      <c r="E102" s="57"/>
      <c r="F102" s="57"/>
    </row>
    <row r="103" spans="2:6" ht="15.75" customHeight="1">
      <c r="B103" s="90"/>
      <c r="C103" s="57" t="s">
        <v>172</v>
      </c>
      <c r="D103" s="57"/>
      <c r="E103" s="57"/>
      <c r="F103" s="57"/>
    </row>
    <row r="104" spans="1:6" ht="18.75" customHeight="1">
      <c r="A104" s="2" t="s">
        <v>140</v>
      </c>
      <c r="B104" s="90"/>
      <c r="C104" s="57"/>
      <c r="D104" s="57"/>
      <c r="E104" s="57"/>
      <c r="F104" s="57"/>
    </row>
    <row r="105" spans="1:6" ht="9.75" customHeight="1">
      <c r="A105" s="2" t="s">
        <v>141</v>
      </c>
      <c r="B105" s="90"/>
      <c r="C105" s="57"/>
      <c r="D105" s="57"/>
      <c r="E105" s="57"/>
      <c r="F105" s="57"/>
    </row>
    <row r="106" spans="1:6" ht="12.75" customHeight="1">
      <c r="A106" s="2"/>
      <c r="B106" s="90"/>
      <c r="C106" s="57"/>
      <c r="D106" s="57"/>
      <c r="E106" s="57"/>
      <c r="F106" s="57"/>
    </row>
    <row r="107" spans="1:6" ht="12.75" customHeight="1">
      <c r="A107" s="2" t="s">
        <v>192</v>
      </c>
      <c r="B107" s="90"/>
      <c r="C107" s="57"/>
      <c r="D107" s="57"/>
      <c r="E107" s="57"/>
      <c r="F107" s="57"/>
    </row>
    <row r="108" spans="1:6" ht="12.75" customHeight="1">
      <c r="A108" s="56"/>
      <c r="B108" s="90"/>
      <c r="C108" s="57"/>
      <c r="D108" s="57"/>
      <c r="E108" s="57"/>
      <c r="F108" s="57"/>
    </row>
    <row r="109" spans="1:6" ht="12.75" customHeight="1">
      <c r="A109" s="56"/>
      <c r="B109" s="90"/>
      <c r="C109" s="57"/>
      <c r="D109" s="57"/>
      <c r="E109" s="57"/>
      <c r="F109" s="57"/>
    </row>
    <row r="110" spans="1:6" ht="12.75" customHeight="1">
      <c r="A110" s="56"/>
      <c r="B110" s="90"/>
      <c r="C110" s="57"/>
      <c r="D110" s="57"/>
      <c r="E110" s="57"/>
      <c r="F110" s="57"/>
    </row>
    <row r="111" spans="1:6" ht="12.75" customHeight="1">
      <c r="A111" s="56"/>
      <c r="B111" s="90"/>
      <c r="C111" s="57"/>
      <c r="D111" s="57"/>
      <c r="E111" s="57"/>
      <c r="F111" s="57"/>
    </row>
    <row r="112" spans="1:6" ht="22.5" customHeight="1">
      <c r="A112" s="56"/>
      <c r="B112" s="90"/>
      <c r="C112" s="82"/>
      <c r="D112" s="57"/>
      <c r="E112" s="57"/>
      <c r="F112" s="57"/>
    </row>
    <row r="113" spans="1:4" ht="11.25" customHeight="1">
      <c r="A113" s="2"/>
      <c r="B113" s="2"/>
      <c r="C113" s="82"/>
      <c r="D113" s="91"/>
    </row>
    <row r="114" spans="1:4" ht="11.25" customHeight="1">
      <c r="A114" s="2"/>
      <c r="B114" s="2"/>
      <c r="C114" s="82"/>
      <c r="D114" s="91"/>
    </row>
    <row r="115" spans="1:4" ht="11.25" customHeight="1">
      <c r="A115" s="2"/>
      <c r="B115" s="2"/>
      <c r="C115" s="82"/>
      <c r="D115" s="91"/>
    </row>
    <row r="116" spans="1:4" ht="11.25" customHeight="1">
      <c r="A116" s="2"/>
      <c r="B116" s="2"/>
      <c r="C116" s="82"/>
      <c r="D116" s="91"/>
    </row>
    <row r="117" spans="1:4" ht="11.25" customHeight="1">
      <c r="A117" s="2"/>
      <c r="B117" s="2"/>
      <c r="C117" s="82"/>
      <c r="D117" s="91"/>
    </row>
    <row r="118" spans="1:4" ht="11.25" customHeight="1">
      <c r="A118" s="2"/>
      <c r="B118" s="2"/>
      <c r="C118" s="82"/>
      <c r="D118" s="91"/>
    </row>
    <row r="119" spans="1:4" ht="11.25" customHeight="1">
      <c r="A119" s="2"/>
      <c r="B119" s="2"/>
      <c r="C119" s="82"/>
      <c r="D119" s="91"/>
    </row>
    <row r="120" spans="1:4" ht="11.25" customHeight="1">
      <c r="A120" s="2"/>
      <c r="B120" s="2"/>
      <c r="C120" s="82"/>
      <c r="D120" s="91"/>
    </row>
    <row r="121" spans="1:4" ht="11.25" customHeight="1">
      <c r="A121" s="2"/>
      <c r="B121" s="2"/>
      <c r="C121" s="82"/>
      <c r="D121" s="91"/>
    </row>
    <row r="122" spans="1:4" ht="11.25" customHeight="1">
      <c r="A122" s="2"/>
      <c r="B122" s="2"/>
      <c r="C122" s="82"/>
      <c r="D122" s="91"/>
    </row>
    <row r="123" spans="1:4" ht="11.25" customHeight="1">
      <c r="A123" s="2"/>
      <c r="B123" s="2"/>
      <c r="C123" s="82"/>
      <c r="D123" s="91"/>
    </row>
    <row r="124" spans="1:4" ht="11.25" customHeight="1">
      <c r="A124" s="2"/>
      <c r="B124" s="2"/>
      <c r="C124" s="82"/>
      <c r="D124" s="91"/>
    </row>
    <row r="125" spans="1:4" ht="11.25" customHeight="1">
      <c r="A125" s="2"/>
      <c r="B125" s="2"/>
      <c r="C125" s="82"/>
      <c r="D125" s="91"/>
    </row>
    <row r="126" spans="1:4" ht="11.25" customHeight="1">
      <c r="A126" s="2"/>
      <c r="B126" s="2"/>
      <c r="C126" s="82"/>
      <c r="D126" s="91"/>
    </row>
    <row r="127" spans="1:4" ht="11.25" customHeight="1">
      <c r="A127" s="2"/>
      <c r="B127" s="2"/>
      <c r="C127" s="82"/>
      <c r="D127" s="91"/>
    </row>
    <row r="128" spans="1:4" ht="11.25" customHeight="1">
      <c r="A128" s="2"/>
      <c r="B128" s="2"/>
      <c r="C128" s="82"/>
      <c r="D128" s="91"/>
    </row>
    <row r="129" spans="1:4" ht="11.25" customHeight="1">
      <c r="A129" s="2"/>
      <c r="B129" s="2"/>
      <c r="C129" s="82"/>
      <c r="D129" s="91"/>
    </row>
    <row r="130" spans="1:4" ht="11.25" customHeight="1">
      <c r="A130" s="2"/>
      <c r="B130" s="2"/>
      <c r="C130" s="82"/>
      <c r="D130" s="91"/>
    </row>
    <row r="131" spans="1:4" ht="11.25" customHeight="1">
      <c r="A131" s="2"/>
      <c r="B131" s="2"/>
      <c r="C131" s="82"/>
      <c r="D131" s="91"/>
    </row>
    <row r="132" spans="1:4" ht="11.25" customHeight="1">
      <c r="A132" s="2"/>
      <c r="B132" s="2"/>
      <c r="D132" s="91"/>
    </row>
    <row r="133" ht="23.25" customHeight="1">
      <c r="A133" s="2"/>
    </row>
    <row r="134" ht="9.75" customHeight="1">
      <c r="C134" s="66"/>
    </row>
    <row r="135" spans="1:2" ht="12.75" customHeight="1">
      <c r="A135" s="82"/>
      <c r="B135" s="82"/>
    </row>
  </sheetData>
  <sheetProtection/>
  <mergeCells count="4">
    <mergeCell ref="A1:E1"/>
    <mergeCell ref="A3:D3"/>
    <mergeCell ref="C87:C88"/>
    <mergeCell ref="A6:D6"/>
  </mergeCells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portrait" pageOrder="overThenDown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zoomScalePageLayoutView="0" workbookViewId="0" topLeftCell="A1">
      <selection activeCell="A11" sqref="A11"/>
    </sheetView>
  </sheetViews>
  <sheetFormatPr defaultColWidth="9.00390625" defaultRowHeight="12.75"/>
  <cols>
    <col min="1" max="1" width="24.875" style="0" customWidth="1"/>
    <col min="2" max="2" width="4.75390625" style="0" customWidth="1"/>
    <col min="3" max="3" width="9.875" style="0" customWidth="1"/>
    <col min="4" max="4" width="15.00390625" style="0" customWidth="1"/>
    <col min="5" max="5" width="13.00390625" style="0" customWidth="1"/>
    <col min="6" max="6" width="13.875" style="0" customWidth="1"/>
    <col min="7" max="7" width="10.625" style="0" bestFit="1" customWidth="1"/>
  </cols>
  <sheetData>
    <row r="1" spans="2:6" ht="14.25" customHeight="1">
      <c r="B1" s="1" t="s">
        <v>0</v>
      </c>
      <c r="C1" s="2"/>
      <c r="E1" s="3" t="s">
        <v>1</v>
      </c>
      <c r="F1" s="3"/>
    </row>
    <row r="2" spans="1:6" ht="9" customHeight="1">
      <c r="A2" s="4"/>
      <c r="B2" s="4"/>
      <c r="C2" s="5"/>
      <c r="D2" s="6"/>
      <c r="E2" s="6"/>
      <c r="F2" s="6"/>
    </row>
    <row r="3" spans="1:6" ht="12.75">
      <c r="A3" s="7"/>
      <c r="B3" s="7" t="s">
        <v>2</v>
      </c>
      <c r="C3" s="7" t="s">
        <v>3</v>
      </c>
      <c r="D3" s="8" t="s">
        <v>4</v>
      </c>
      <c r="E3" s="9"/>
      <c r="F3" s="10" t="s">
        <v>5</v>
      </c>
    </row>
    <row r="4" spans="1:6" ht="12.75">
      <c r="A4" s="7" t="s">
        <v>6</v>
      </c>
      <c r="B4" s="7" t="s">
        <v>7</v>
      </c>
      <c r="C4" s="11" t="s">
        <v>8</v>
      </c>
      <c r="D4" s="8" t="s">
        <v>9</v>
      </c>
      <c r="E4" s="11" t="s">
        <v>10</v>
      </c>
      <c r="F4" s="112" t="s">
        <v>11</v>
      </c>
    </row>
    <row r="5" spans="1:6" ht="11.25" customHeight="1">
      <c r="A5" s="7"/>
      <c r="B5" s="7" t="s">
        <v>12</v>
      </c>
      <c r="C5" s="7" t="s">
        <v>13</v>
      </c>
      <c r="D5" s="8" t="s">
        <v>11</v>
      </c>
      <c r="E5" s="8"/>
      <c r="F5" s="112"/>
    </row>
    <row r="6" spans="1:6" ht="13.5" thickBot="1">
      <c r="A6" s="13">
        <v>1</v>
      </c>
      <c r="B6" s="14">
        <v>2</v>
      </c>
      <c r="C6" s="14">
        <v>3</v>
      </c>
      <c r="D6" s="15" t="s">
        <v>14</v>
      </c>
      <c r="E6" s="15" t="s">
        <v>15</v>
      </c>
      <c r="F6" s="113" t="s">
        <v>16</v>
      </c>
    </row>
    <row r="7" spans="1:6" ht="13.5" hidden="1" thickBot="1">
      <c r="A7" s="13"/>
      <c r="B7" s="14"/>
      <c r="C7" s="14"/>
      <c r="D7" s="15"/>
      <c r="E7" s="15"/>
      <c r="F7" s="113"/>
    </row>
    <row r="8" spans="1:6" ht="15" customHeight="1" thickBot="1">
      <c r="A8" s="17" t="s">
        <v>17</v>
      </c>
      <c r="B8" s="18" t="s">
        <v>18</v>
      </c>
      <c r="C8" s="19" t="s">
        <v>19</v>
      </c>
      <c r="D8" s="114">
        <f>D23+D27+D34+D39+D45+D48+D51+D62+D71+D80+D83+D93</f>
        <v>14920969.4</v>
      </c>
      <c r="E8" s="123">
        <f>E111</f>
        <v>4085092.94</v>
      </c>
      <c r="F8" s="124">
        <f>F23+F27+F34+F45+F48+F51+F62+F71+F83+F93</f>
        <v>9715195.49</v>
      </c>
    </row>
    <row r="9" spans="1:6" ht="15" customHeight="1">
      <c r="A9" s="20" t="s">
        <v>20</v>
      </c>
      <c r="B9" s="18"/>
      <c r="C9" s="19"/>
      <c r="D9" s="21"/>
      <c r="E9" s="22"/>
      <c r="F9" s="23"/>
    </row>
    <row r="10" spans="1:6" ht="15" customHeight="1">
      <c r="A10" s="24" t="s">
        <v>21</v>
      </c>
      <c r="B10" s="25"/>
      <c r="C10" s="26"/>
      <c r="D10" s="27"/>
      <c r="E10" s="28"/>
      <c r="F10" s="29"/>
    </row>
    <row r="11" spans="1:6" ht="15" customHeight="1">
      <c r="A11" s="30" t="s">
        <v>151</v>
      </c>
      <c r="B11" s="31"/>
      <c r="C11" s="21" t="s">
        <v>22</v>
      </c>
      <c r="D11" s="93">
        <v>775000</v>
      </c>
      <c r="E11" s="92">
        <v>472766</v>
      </c>
      <c r="F11" s="95">
        <f>D11-E11</f>
        <v>302234</v>
      </c>
    </row>
    <row r="12" spans="1:6" ht="15" customHeight="1">
      <c r="A12" s="30" t="s">
        <v>152</v>
      </c>
      <c r="B12" s="33"/>
      <c r="C12" s="21" t="s">
        <v>23</v>
      </c>
      <c r="D12" s="93">
        <v>2000</v>
      </c>
      <c r="E12" s="92">
        <v>0</v>
      </c>
      <c r="F12" s="95">
        <f aca="true" t="shared" si="0" ref="F12:F22">D12-E12</f>
        <v>2000</v>
      </c>
    </row>
    <row r="13" spans="1:6" ht="15" customHeight="1">
      <c r="A13" s="30" t="s">
        <v>151</v>
      </c>
      <c r="B13" s="33"/>
      <c r="C13" s="21" t="s">
        <v>25</v>
      </c>
      <c r="D13" s="93">
        <v>234000</v>
      </c>
      <c r="E13" s="92">
        <v>182610.77</v>
      </c>
      <c r="F13" s="95">
        <f t="shared" si="0"/>
        <v>51389.23000000001</v>
      </c>
    </row>
    <row r="14" spans="1:6" ht="15" customHeight="1">
      <c r="A14" s="30" t="s">
        <v>157</v>
      </c>
      <c r="B14" s="33"/>
      <c r="C14" s="21" t="s">
        <v>26</v>
      </c>
      <c r="D14" s="93">
        <v>68400</v>
      </c>
      <c r="E14" s="92">
        <v>25769.52</v>
      </c>
      <c r="F14" s="95">
        <f t="shared" si="0"/>
        <v>42630.479999999996</v>
      </c>
    </row>
    <row r="15" spans="1:6" ht="15" customHeight="1">
      <c r="A15" s="30" t="s">
        <v>158</v>
      </c>
      <c r="B15" s="33"/>
      <c r="C15" s="21" t="s">
        <v>27</v>
      </c>
      <c r="D15" s="93">
        <v>140000</v>
      </c>
      <c r="E15" s="92">
        <v>83087.5</v>
      </c>
      <c r="F15" s="95">
        <f t="shared" si="0"/>
        <v>56912.5</v>
      </c>
    </row>
    <row r="16" spans="1:6" ht="15" customHeight="1">
      <c r="A16" s="30" t="s">
        <v>158</v>
      </c>
      <c r="B16" s="34"/>
      <c r="C16" s="21" t="s">
        <v>28</v>
      </c>
      <c r="D16" s="93">
        <v>141000</v>
      </c>
      <c r="E16" s="92">
        <v>100214.42</v>
      </c>
      <c r="F16" s="95">
        <f t="shared" si="0"/>
        <v>40785.58</v>
      </c>
    </row>
    <row r="17" spans="1:6" ht="15" customHeight="1">
      <c r="A17" s="30" t="s">
        <v>157</v>
      </c>
      <c r="B17" s="34"/>
      <c r="C17" s="21" t="s">
        <v>29</v>
      </c>
      <c r="D17" s="93">
        <v>15800</v>
      </c>
      <c r="E17" s="92">
        <v>9200</v>
      </c>
      <c r="F17" s="95">
        <f t="shared" si="0"/>
        <v>6600</v>
      </c>
    </row>
    <row r="18" spans="1:6" ht="15" customHeight="1">
      <c r="A18" s="30" t="s">
        <v>158</v>
      </c>
      <c r="B18" s="34"/>
      <c r="C18" s="21" t="s">
        <v>29</v>
      </c>
      <c r="D18" s="93">
        <v>70940</v>
      </c>
      <c r="E18" s="92">
        <v>30128.25</v>
      </c>
      <c r="F18" s="95">
        <f t="shared" si="0"/>
        <v>40811.75</v>
      </c>
    </row>
    <row r="19" spans="1:6" ht="15" customHeight="1">
      <c r="A19" s="30" t="s">
        <v>158</v>
      </c>
      <c r="B19" s="34"/>
      <c r="C19" s="21" t="s">
        <v>30</v>
      </c>
      <c r="D19" s="93">
        <v>369000</v>
      </c>
      <c r="E19" s="92">
        <v>293813.98</v>
      </c>
      <c r="F19" s="95">
        <f t="shared" si="0"/>
        <v>75186.02000000002</v>
      </c>
    </row>
    <row r="20" spans="1:6" ht="15" customHeight="1">
      <c r="A20" s="30" t="s">
        <v>159</v>
      </c>
      <c r="B20" s="34"/>
      <c r="C20" s="21" t="s">
        <v>31</v>
      </c>
      <c r="D20" s="93">
        <v>50000</v>
      </c>
      <c r="E20" s="92">
        <v>4072.12</v>
      </c>
      <c r="F20" s="95">
        <f t="shared" si="0"/>
        <v>45927.88</v>
      </c>
    </row>
    <row r="21" spans="1:6" ht="15" customHeight="1">
      <c r="A21" s="30" t="s">
        <v>158</v>
      </c>
      <c r="B21" s="34"/>
      <c r="C21" s="21" t="s">
        <v>32</v>
      </c>
      <c r="D21" s="93">
        <v>100000</v>
      </c>
      <c r="E21" s="92">
        <v>77033.9</v>
      </c>
      <c r="F21" s="95">
        <f t="shared" si="0"/>
        <v>22966.100000000006</v>
      </c>
    </row>
    <row r="22" spans="1:6" ht="15" customHeight="1">
      <c r="A22" s="30" t="s">
        <v>158</v>
      </c>
      <c r="B22" s="34"/>
      <c r="C22" s="21" t="s">
        <v>33</v>
      </c>
      <c r="D22" s="93">
        <v>236000</v>
      </c>
      <c r="E22" s="92">
        <v>97976.9</v>
      </c>
      <c r="F22" s="95">
        <f t="shared" si="0"/>
        <v>138023.1</v>
      </c>
    </row>
    <row r="23" spans="1:7" ht="15" customHeight="1">
      <c r="A23" s="35" t="s">
        <v>34</v>
      </c>
      <c r="B23" s="36"/>
      <c r="C23" s="21"/>
      <c r="D23" s="96">
        <f>D11+D12+D13+D14+D15+D16+D17+D18+D19+D20+D21+D22</f>
        <v>2202140</v>
      </c>
      <c r="E23" s="97">
        <f>SUM(E11:E22)</f>
        <v>1376673.3599999999</v>
      </c>
      <c r="F23" s="98">
        <f>D23-E23</f>
        <v>825466.6400000001</v>
      </c>
      <c r="G23" s="125"/>
    </row>
    <row r="24" spans="1:6" ht="15" customHeight="1">
      <c r="A24" s="37" t="s">
        <v>35</v>
      </c>
      <c r="B24" s="36"/>
      <c r="C24" s="21"/>
      <c r="D24" s="93"/>
      <c r="E24" s="92"/>
      <c r="F24" s="95"/>
    </row>
    <row r="25" spans="1:6" ht="15" customHeight="1">
      <c r="A25" s="30" t="s">
        <v>150</v>
      </c>
      <c r="B25" s="36"/>
      <c r="C25" s="21" t="s">
        <v>22</v>
      </c>
      <c r="D25" s="93">
        <v>373000</v>
      </c>
      <c r="E25" s="92">
        <v>206992.01</v>
      </c>
      <c r="F25" s="95">
        <f>D25-E25</f>
        <v>166007.99</v>
      </c>
    </row>
    <row r="26" spans="1:6" ht="15" customHeight="1">
      <c r="A26" s="30" t="s">
        <v>150</v>
      </c>
      <c r="B26" s="36"/>
      <c r="C26" s="21" t="s">
        <v>25</v>
      </c>
      <c r="D26" s="93">
        <v>113000</v>
      </c>
      <c r="E26" s="92">
        <v>72524.82</v>
      </c>
      <c r="F26" s="95">
        <f>D26-E26</f>
        <v>40475.17999999999</v>
      </c>
    </row>
    <row r="27" spans="1:6" ht="15" customHeight="1">
      <c r="A27" s="38" t="s">
        <v>34</v>
      </c>
      <c r="B27" s="36"/>
      <c r="C27" s="21"/>
      <c r="D27" s="96">
        <f>SUM(D25:D26)</f>
        <v>486000</v>
      </c>
      <c r="E27" s="97">
        <f>SUM(E25:E26)</f>
        <v>279516.83</v>
      </c>
      <c r="F27" s="98">
        <f>SUM(F25:F26)</f>
        <v>206483.16999999998</v>
      </c>
    </row>
    <row r="28" spans="1:6" ht="12.75" customHeight="1" hidden="1">
      <c r="A28" s="39" t="s">
        <v>36</v>
      </c>
      <c r="B28" s="36"/>
      <c r="C28" s="21"/>
      <c r="D28" s="96"/>
      <c r="E28" s="97"/>
      <c r="F28" s="98"/>
    </row>
    <row r="29" spans="1:6" ht="12.75" customHeight="1" hidden="1">
      <c r="A29" s="30" t="s">
        <v>37</v>
      </c>
      <c r="B29" s="36"/>
      <c r="C29" s="21" t="s">
        <v>31</v>
      </c>
      <c r="D29" s="93" t="s">
        <v>38</v>
      </c>
      <c r="E29" s="92" t="s">
        <v>38</v>
      </c>
      <c r="F29" s="98" t="s">
        <v>24</v>
      </c>
    </row>
    <row r="30" spans="1:6" ht="12.75" customHeight="1" hidden="1">
      <c r="A30" s="38" t="s">
        <v>34</v>
      </c>
      <c r="B30" s="36"/>
      <c r="C30" s="21"/>
      <c r="D30" s="96" t="s">
        <v>38</v>
      </c>
      <c r="E30" s="97" t="s">
        <v>38</v>
      </c>
      <c r="F30" s="98" t="s">
        <v>24</v>
      </c>
    </row>
    <row r="31" spans="1:6" ht="12.75" customHeight="1">
      <c r="A31" s="39" t="s">
        <v>39</v>
      </c>
      <c r="B31" s="36"/>
      <c r="C31" s="21"/>
      <c r="D31" s="96"/>
      <c r="E31" s="97"/>
      <c r="F31" s="98"/>
    </row>
    <row r="32" spans="1:6" ht="12.75" customHeight="1">
      <c r="A32" s="30" t="s">
        <v>40</v>
      </c>
      <c r="B32" s="36"/>
      <c r="C32" s="21" t="s">
        <v>31</v>
      </c>
      <c r="D32" s="93">
        <v>60000</v>
      </c>
      <c r="E32" s="110">
        <v>0</v>
      </c>
      <c r="F32" s="95">
        <f>D32-E32</f>
        <v>60000</v>
      </c>
    </row>
    <row r="33" spans="1:6" ht="12.75" customHeight="1">
      <c r="A33" s="30" t="s">
        <v>142</v>
      </c>
      <c r="B33" s="36"/>
      <c r="C33" s="21" t="s">
        <v>31</v>
      </c>
      <c r="D33" s="93">
        <v>125200</v>
      </c>
      <c r="E33" s="110">
        <v>0</v>
      </c>
      <c r="F33" s="95">
        <f>D33-E33</f>
        <v>125200</v>
      </c>
    </row>
    <row r="34" spans="1:6" ht="12.75" customHeight="1">
      <c r="A34" s="38" t="s">
        <v>34</v>
      </c>
      <c r="B34" s="36"/>
      <c r="C34" s="21"/>
      <c r="D34" s="96">
        <f>D32+D33</f>
        <v>185200</v>
      </c>
      <c r="E34" s="97">
        <f>E32+E33</f>
        <v>0</v>
      </c>
      <c r="F34" s="98">
        <f>D34-E34</f>
        <v>185200</v>
      </c>
    </row>
    <row r="35" spans="1:6" ht="12.75" customHeight="1">
      <c r="A35" s="38" t="s">
        <v>180</v>
      </c>
      <c r="B35" s="36"/>
      <c r="C35" s="21"/>
      <c r="D35" s="96"/>
      <c r="E35" s="97"/>
      <c r="F35" s="98"/>
    </row>
    <row r="36" spans="1:6" ht="12.75" customHeight="1">
      <c r="A36" s="107" t="s">
        <v>181</v>
      </c>
      <c r="B36" s="36"/>
      <c r="C36" s="21" t="s">
        <v>22</v>
      </c>
      <c r="D36" s="120">
        <v>46544.09</v>
      </c>
      <c r="E36" s="110">
        <v>16006.25</v>
      </c>
      <c r="F36" s="111">
        <f>D36-E36</f>
        <v>30537.839999999997</v>
      </c>
    </row>
    <row r="37" spans="1:6" ht="12.75" customHeight="1">
      <c r="A37" s="107" t="s">
        <v>181</v>
      </c>
      <c r="B37" s="36"/>
      <c r="C37" s="21" t="s">
        <v>25</v>
      </c>
      <c r="D37" s="120">
        <v>14056.31</v>
      </c>
      <c r="E37" s="110">
        <v>3273.18</v>
      </c>
      <c r="F37" s="111">
        <f>D37-E37</f>
        <v>10783.13</v>
      </c>
    </row>
    <row r="38" spans="1:6" ht="12.75" customHeight="1">
      <c r="A38" s="107" t="s">
        <v>182</v>
      </c>
      <c r="B38" s="36"/>
      <c r="C38" s="21" t="s">
        <v>33</v>
      </c>
      <c r="D38" s="120">
        <v>1560</v>
      </c>
      <c r="E38" s="110">
        <v>0</v>
      </c>
      <c r="F38" s="111">
        <f>D38-E38</f>
        <v>1560</v>
      </c>
    </row>
    <row r="39" spans="1:6" ht="12.75" customHeight="1">
      <c r="A39" s="35" t="s">
        <v>183</v>
      </c>
      <c r="B39" s="36"/>
      <c r="C39" s="21"/>
      <c r="D39" s="96">
        <f>D36+D37+D38</f>
        <v>62160.399999999994</v>
      </c>
      <c r="E39" s="96">
        <f>E36+E37+E38</f>
        <v>19279.43</v>
      </c>
      <c r="F39" s="96">
        <f>F36+F37+F38</f>
        <v>42880.969999999994</v>
      </c>
    </row>
    <row r="40" spans="1:6" ht="15" customHeight="1">
      <c r="A40" s="39" t="s">
        <v>41</v>
      </c>
      <c r="B40" s="36"/>
      <c r="C40" s="21"/>
      <c r="D40" s="93"/>
      <c r="E40" s="92"/>
      <c r="F40" s="95"/>
    </row>
    <row r="41" spans="1:6" ht="15" customHeight="1">
      <c r="A41" s="30" t="s">
        <v>161</v>
      </c>
      <c r="B41" s="36"/>
      <c r="C41" s="21" t="s">
        <v>29</v>
      </c>
      <c r="D41" s="93">
        <v>1600</v>
      </c>
      <c r="E41" s="92">
        <v>0</v>
      </c>
      <c r="F41" s="95">
        <f>D41-E41</f>
        <v>1600</v>
      </c>
    </row>
    <row r="42" spans="1:6" ht="12.75" customHeight="1" hidden="1">
      <c r="A42" s="30" t="s">
        <v>42</v>
      </c>
      <c r="B42" s="36"/>
      <c r="C42" s="21" t="s">
        <v>30</v>
      </c>
      <c r="D42" s="93" t="s">
        <v>43</v>
      </c>
      <c r="E42" s="92"/>
      <c r="F42" s="95">
        <f>D42-E42</f>
        <v>2800</v>
      </c>
    </row>
    <row r="43" spans="1:6" ht="15" customHeight="1">
      <c r="A43" s="30" t="s">
        <v>162</v>
      </c>
      <c r="B43" s="36"/>
      <c r="C43" s="21" t="s">
        <v>32</v>
      </c>
      <c r="D43" s="93">
        <v>3420</v>
      </c>
      <c r="E43" s="92">
        <v>0</v>
      </c>
      <c r="F43" s="95">
        <f>D43-E43</f>
        <v>3420</v>
      </c>
    </row>
    <row r="44" spans="1:6" ht="15" customHeight="1">
      <c r="A44" s="30" t="s">
        <v>162</v>
      </c>
      <c r="B44" s="36"/>
      <c r="C44" s="21" t="s">
        <v>33</v>
      </c>
      <c r="D44" s="93">
        <v>1819</v>
      </c>
      <c r="E44" s="92">
        <v>0</v>
      </c>
      <c r="F44" s="95">
        <f>D44-E44</f>
        <v>1819</v>
      </c>
    </row>
    <row r="45" spans="1:6" ht="15" customHeight="1">
      <c r="A45" s="38" t="s">
        <v>34</v>
      </c>
      <c r="B45" s="36"/>
      <c r="C45" s="21"/>
      <c r="D45" s="96">
        <f>SUM(D41:D44)</f>
        <v>6839</v>
      </c>
      <c r="E45" s="97">
        <f>E41+E43+E44</f>
        <v>0</v>
      </c>
      <c r="F45" s="99">
        <f>D45-E45</f>
        <v>6839</v>
      </c>
    </row>
    <row r="46" spans="1:6" ht="24.75" customHeight="1">
      <c r="A46" s="35" t="s">
        <v>160</v>
      </c>
      <c r="B46" s="36"/>
      <c r="C46" s="21"/>
      <c r="D46" s="96"/>
      <c r="E46" s="100"/>
      <c r="F46" s="98"/>
    </row>
    <row r="47" spans="1:6" ht="15" customHeight="1">
      <c r="A47" s="30" t="s">
        <v>153</v>
      </c>
      <c r="B47" s="36"/>
      <c r="C47" s="21" t="s">
        <v>30</v>
      </c>
      <c r="D47" s="93">
        <v>44111</v>
      </c>
      <c r="E47" s="92">
        <v>18921.75</v>
      </c>
      <c r="F47" s="111">
        <f>D47-E47</f>
        <v>25189.25</v>
      </c>
    </row>
    <row r="48" spans="1:6" ht="15" customHeight="1">
      <c r="A48" s="117" t="s">
        <v>34</v>
      </c>
      <c r="B48" s="36"/>
      <c r="C48" s="21"/>
      <c r="D48" s="96">
        <f>D47</f>
        <v>44111</v>
      </c>
      <c r="E48" s="96">
        <f>E47</f>
        <v>18921.75</v>
      </c>
      <c r="F48" s="96">
        <f>F47</f>
        <v>25189.25</v>
      </c>
    </row>
    <row r="49" spans="1:6" ht="24.75" customHeight="1">
      <c r="A49" s="122" t="s">
        <v>173</v>
      </c>
      <c r="B49" s="116"/>
      <c r="C49" s="21"/>
      <c r="D49" s="96"/>
      <c r="E49" s="96"/>
      <c r="F49" s="115"/>
    </row>
    <row r="50" spans="1:6" ht="15" customHeight="1">
      <c r="A50" s="119" t="s">
        <v>154</v>
      </c>
      <c r="B50" s="116"/>
      <c r="C50" s="21" t="s">
        <v>29</v>
      </c>
      <c r="D50" s="120">
        <v>816460</v>
      </c>
      <c r="E50" s="120">
        <v>111169.9</v>
      </c>
      <c r="F50" s="121">
        <f>D50-E50</f>
        <v>705290.1</v>
      </c>
    </row>
    <row r="51" spans="1:6" ht="15" customHeight="1">
      <c r="A51" s="118" t="s">
        <v>34</v>
      </c>
      <c r="B51" s="116"/>
      <c r="C51" s="21"/>
      <c r="D51" s="96">
        <f>D50</f>
        <v>816460</v>
      </c>
      <c r="E51" s="96">
        <f>E50</f>
        <v>111169.9</v>
      </c>
      <c r="F51" s="115">
        <f>D51-E51</f>
        <v>705290.1</v>
      </c>
    </row>
    <row r="52" spans="1:6" ht="9.75" customHeight="1">
      <c r="A52" s="39" t="s">
        <v>46</v>
      </c>
      <c r="B52" s="36"/>
      <c r="C52" s="21"/>
      <c r="D52" s="93"/>
      <c r="E52" s="92"/>
      <c r="F52" s="95"/>
    </row>
    <row r="53" spans="1:6" ht="12.75" customHeight="1" hidden="1">
      <c r="A53" s="30" t="s">
        <v>47</v>
      </c>
      <c r="B53" s="36"/>
      <c r="C53" s="21"/>
      <c r="D53" s="93"/>
      <c r="E53" s="92"/>
      <c r="F53" s="95"/>
    </row>
    <row r="54" spans="1:6" ht="12.75" customHeight="1" hidden="1">
      <c r="A54" s="35" t="s">
        <v>34</v>
      </c>
      <c r="B54" s="36"/>
      <c r="C54" s="21"/>
      <c r="D54" s="93"/>
      <c r="E54" s="92"/>
      <c r="F54" s="95"/>
    </row>
    <row r="55" spans="1:6" ht="12.75" customHeight="1" hidden="1">
      <c r="A55" s="37" t="s">
        <v>46</v>
      </c>
      <c r="B55" s="36"/>
      <c r="C55" s="21" t="s">
        <v>48</v>
      </c>
      <c r="D55" s="93" t="s">
        <v>49</v>
      </c>
      <c r="E55" s="92" t="s">
        <v>24</v>
      </c>
      <c r="F55" s="95" t="s">
        <v>49</v>
      </c>
    </row>
    <row r="56" spans="1:6" ht="12.75" customHeight="1" hidden="1">
      <c r="A56" s="30" t="s">
        <v>50</v>
      </c>
      <c r="B56" s="36"/>
      <c r="C56" s="21"/>
      <c r="D56" s="96" t="s">
        <v>49</v>
      </c>
      <c r="E56" s="92"/>
      <c r="F56" s="98" t="s">
        <v>49</v>
      </c>
    </row>
    <row r="57" spans="1:6" ht="13.5" customHeight="1" hidden="1">
      <c r="A57" s="30" t="s">
        <v>155</v>
      </c>
      <c r="B57" s="36"/>
      <c r="C57" s="21" t="s">
        <v>29</v>
      </c>
      <c r="D57" s="93">
        <v>85000</v>
      </c>
      <c r="E57" s="92">
        <v>0</v>
      </c>
      <c r="F57" s="95">
        <f>D57-E57</f>
        <v>85000</v>
      </c>
    </row>
    <row r="58" spans="1:6" ht="13.5" customHeight="1">
      <c r="A58" s="30" t="s">
        <v>155</v>
      </c>
      <c r="B58" s="36"/>
      <c r="C58" s="21" t="s">
        <v>29</v>
      </c>
      <c r="D58" s="93">
        <v>91000</v>
      </c>
      <c r="E58" s="92">
        <v>0</v>
      </c>
      <c r="F58" s="95">
        <f>D58-E58</f>
        <v>91000</v>
      </c>
    </row>
    <row r="59" spans="1:6" ht="13.5" customHeight="1">
      <c r="A59" s="30" t="s">
        <v>187</v>
      </c>
      <c r="B59" s="36"/>
      <c r="C59" s="21" t="s">
        <v>30</v>
      </c>
      <c r="D59" s="93">
        <v>10000</v>
      </c>
      <c r="E59" s="92">
        <v>0</v>
      </c>
      <c r="F59" s="95">
        <f>D59-E59</f>
        <v>10000</v>
      </c>
    </row>
    <row r="60" spans="1:6" ht="13.5" customHeight="1">
      <c r="A60" s="30" t="s">
        <v>156</v>
      </c>
      <c r="B60" s="36"/>
      <c r="C60" s="21" t="s">
        <v>32</v>
      </c>
      <c r="D60" s="93">
        <v>819000</v>
      </c>
      <c r="E60" s="92">
        <v>819000</v>
      </c>
      <c r="F60" s="95">
        <f>D60-E60</f>
        <v>0</v>
      </c>
    </row>
    <row r="61" spans="1:6" ht="13.5" customHeight="1">
      <c r="A61" s="30" t="s">
        <v>186</v>
      </c>
      <c r="B61" s="36"/>
      <c r="C61" s="21" t="s">
        <v>32</v>
      </c>
      <c r="D61" s="93">
        <v>7370000</v>
      </c>
      <c r="E61" s="92">
        <v>0</v>
      </c>
      <c r="F61" s="95">
        <f>D61-E61</f>
        <v>7370000</v>
      </c>
    </row>
    <row r="62" spans="1:6" ht="13.5" customHeight="1">
      <c r="A62" s="37" t="s">
        <v>34</v>
      </c>
      <c r="B62" s="36"/>
      <c r="C62" s="21"/>
      <c r="D62" s="96">
        <f>D58+D59+D60+D61</f>
        <v>8290000</v>
      </c>
      <c r="E62" s="96">
        <f>E60+E61</f>
        <v>819000</v>
      </c>
      <c r="F62" s="96">
        <f>F60+F61</f>
        <v>7370000</v>
      </c>
    </row>
    <row r="63" spans="1:6" ht="13.5" customHeight="1">
      <c r="A63" s="39" t="s">
        <v>51</v>
      </c>
      <c r="B63" s="36"/>
      <c r="C63" s="21"/>
      <c r="D63" s="96"/>
      <c r="E63" s="100"/>
      <c r="F63" s="98"/>
    </row>
    <row r="64" spans="1:6" ht="12.75" customHeight="1" hidden="1">
      <c r="A64" s="30" t="s">
        <v>52</v>
      </c>
      <c r="B64" s="36"/>
      <c r="C64" s="21"/>
      <c r="D64" s="93"/>
      <c r="E64" s="92"/>
      <c r="F64" s="95"/>
    </row>
    <row r="65" spans="1:6" ht="15" customHeight="1">
      <c r="A65" s="40" t="s">
        <v>163</v>
      </c>
      <c r="B65" s="36"/>
      <c r="C65" s="21" t="s">
        <v>29</v>
      </c>
      <c r="D65" s="93">
        <v>240000</v>
      </c>
      <c r="E65" s="92">
        <v>223847.91</v>
      </c>
      <c r="F65" s="95">
        <f aca="true" t="shared" si="1" ref="F65:F71">D65-E65</f>
        <v>16152.089999999997</v>
      </c>
    </row>
    <row r="66" spans="1:6" ht="15" customHeight="1">
      <c r="A66" s="40" t="s">
        <v>164</v>
      </c>
      <c r="B66" s="41"/>
      <c r="C66" s="21" t="s">
        <v>33</v>
      </c>
      <c r="D66" s="93">
        <v>50000</v>
      </c>
      <c r="E66" s="92">
        <v>47150</v>
      </c>
      <c r="F66" s="95">
        <f t="shared" si="1"/>
        <v>2850</v>
      </c>
    </row>
    <row r="67" spans="1:6" ht="12.75" customHeight="1">
      <c r="A67" s="40" t="s">
        <v>165</v>
      </c>
      <c r="B67" s="41"/>
      <c r="C67" s="21" t="s">
        <v>30</v>
      </c>
      <c r="D67" s="93">
        <v>30000</v>
      </c>
      <c r="E67" s="92">
        <v>0</v>
      </c>
      <c r="F67" s="95">
        <f t="shared" si="1"/>
        <v>30000</v>
      </c>
    </row>
    <row r="68" spans="1:6" ht="15" customHeight="1">
      <c r="A68" s="30" t="s">
        <v>166</v>
      </c>
      <c r="B68" s="41"/>
      <c r="C68" s="21" t="s">
        <v>29</v>
      </c>
      <c r="D68" s="93">
        <v>310000</v>
      </c>
      <c r="E68" s="92">
        <v>236011.11</v>
      </c>
      <c r="F68" s="95">
        <f t="shared" si="1"/>
        <v>73988.89000000001</v>
      </c>
    </row>
    <row r="69" spans="1:6" ht="15" customHeight="1">
      <c r="A69" s="30" t="s">
        <v>166</v>
      </c>
      <c r="B69" s="41"/>
      <c r="C69" s="21" t="s">
        <v>30</v>
      </c>
      <c r="D69" s="93">
        <v>299559</v>
      </c>
      <c r="E69" s="92">
        <v>190367.65</v>
      </c>
      <c r="F69" s="95">
        <f t="shared" si="1"/>
        <v>109191.35</v>
      </c>
    </row>
    <row r="70" spans="1:6" ht="15" customHeight="1">
      <c r="A70" s="30" t="s">
        <v>166</v>
      </c>
      <c r="B70" s="41"/>
      <c r="C70" s="21" t="s">
        <v>33</v>
      </c>
      <c r="D70" s="93">
        <v>30000</v>
      </c>
      <c r="E70" s="92">
        <v>1855</v>
      </c>
      <c r="F70" s="95">
        <f t="shared" si="1"/>
        <v>28145</v>
      </c>
    </row>
    <row r="71" spans="1:6" ht="13.5" customHeight="1">
      <c r="A71" s="39" t="s">
        <v>34</v>
      </c>
      <c r="B71" s="36"/>
      <c r="C71" s="21"/>
      <c r="D71" s="96">
        <f>SUM(D65:D70)</f>
        <v>959559</v>
      </c>
      <c r="E71" s="97">
        <f>E65+E66+E67+E68+E69+E70</f>
        <v>699231.67</v>
      </c>
      <c r="F71" s="98">
        <f t="shared" si="1"/>
        <v>260327.32999999996</v>
      </c>
    </row>
    <row r="72" spans="1:6" ht="12.75" customHeight="1" hidden="1">
      <c r="A72" s="30" t="s">
        <v>54</v>
      </c>
      <c r="B72" s="36"/>
      <c r="C72" s="42" t="s">
        <v>29</v>
      </c>
      <c r="D72" s="101" t="s">
        <v>53</v>
      </c>
      <c r="E72" s="102" t="s">
        <v>53</v>
      </c>
      <c r="F72" s="103" t="s">
        <v>24</v>
      </c>
    </row>
    <row r="73" spans="1:6" ht="12.75" customHeight="1" hidden="1">
      <c r="A73" s="38" t="s">
        <v>34</v>
      </c>
      <c r="B73" s="36"/>
      <c r="C73" s="42" t="s">
        <v>33</v>
      </c>
      <c r="D73" s="101" t="s">
        <v>55</v>
      </c>
      <c r="E73" s="102" t="s">
        <v>55</v>
      </c>
      <c r="F73" s="103" t="s">
        <v>24</v>
      </c>
    </row>
    <row r="74" spans="1:6" ht="12.75" customHeight="1" hidden="1">
      <c r="A74" s="45">
        <v>62307074310100240</v>
      </c>
      <c r="B74" s="36"/>
      <c r="C74" s="42" t="s">
        <v>31</v>
      </c>
      <c r="D74" s="101" t="s">
        <v>56</v>
      </c>
      <c r="E74" s="102" t="s">
        <v>24</v>
      </c>
      <c r="F74" s="103" t="s">
        <v>56</v>
      </c>
    </row>
    <row r="75" spans="1:6" ht="12.75" customHeight="1" hidden="1">
      <c r="A75" s="46">
        <v>62307074310100200</v>
      </c>
      <c r="B75" s="36"/>
      <c r="C75" s="42" t="s">
        <v>31</v>
      </c>
      <c r="D75" s="101"/>
      <c r="E75" s="102"/>
      <c r="F75" s="103"/>
    </row>
    <row r="76" spans="1:6" ht="12.75" customHeight="1" hidden="1">
      <c r="A76" s="30" t="s">
        <v>57</v>
      </c>
      <c r="B76" s="36"/>
      <c r="C76" s="42" t="s">
        <v>31</v>
      </c>
      <c r="D76" s="101" t="s">
        <v>45</v>
      </c>
      <c r="E76" s="102"/>
      <c r="F76" s="103" t="s">
        <v>56</v>
      </c>
    </row>
    <row r="77" spans="1:6" ht="12.75" customHeight="1">
      <c r="A77" s="37" t="s">
        <v>58</v>
      </c>
      <c r="B77" s="36"/>
      <c r="C77" s="42"/>
      <c r="D77" s="105"/>
      <c r="E77" s="104"/>
      <c r="F77" s="106"/>
    </row>
    <row r="78" spans="1:6" ht="12.75" customHeight="1">
      <c r="A78" s="30" t="s">
        <v>167</v>
      </c>
      <c r="B78" s="36"/>
      <c r="C78" s="42" t="s">
        <v>59</v>
      </c>
      <c r="D78" s="101">
        <v>1033000</v>
      </c>
      <c r="E78" s="102">
        <v>516500</v>
      </c>
      <c r="F78" s="103">
        <f>D78-E78</f>
        <v>516500</v>
      </c>
    </row>
    <row r="79" spans="1:6" ht="12.75" customHeight="1">
      <c r="A79" s="30" t="s">
        <v>168</v>
      </c>
      <c r="B79" s="36"/>
      <c r="C79" s="42" t="s">
        <v>59</v>
      </c>
      <c r="D79" s="101">
        <v>662800</v>
      </c>
      <c r="E79" s="101">
        <v>202500</v>
      </c>
      <c r="F79" s="103">
        <f>D79-E79</f>
        <v>460300</v>
      </c>
    </row>
    <row r="80" spans="1:6" ht="12.75" customHeight="1">
      <c r="A80" s="149" t="s">
        <v>183</v>
      </c>
      <c r="B80" s="150"/>
      <c r="C80" s="151"/>
      <c r="D80" s="152">
        <f>D78+D79</f>
        <v>1695800</v>
      </c>
      <c r="E80" s="152">
        <f>E78+E79</f>
        <v>719000</v>
      </c>
      <c r="F80" s="152">
        <f>F78+F79</f>
        <v>976800</v>
      </c>
    </row>
    <row r="81" spans="1:6" ht="12.75" customHeight="1">
      <c r="A81" s="149" t="s">
        <v>184</v>
      </c>
      <c r="B81" s="36"/>
      <c r="C81" s="42"/>
      <c r="D81" s="101"/>
      <c r="E81" s="101"/>
      <c r="F81" s="103"/>
    </row>
    <row r="82" spans="1:6" ht="12.75" customHeight="1">
      <c r="A82" s="30" t="s">
        <v>185</v>
      </c>
      <c r="B82" s="36"/>
      <c r="C82" s="42" t="s">
        <v>60</v>
      </c>
      <c r="D82" s="101">
        <v>40000</v>
      </c>
      <c r="E82" s="101">
        <v>38300</v>
      </c>
      <c r="F82" s="103">
        <f>D82-E82</f>
        <v>1700</v>
      </c>
    </row>
    <row r="83" spans="1:6" ht="12.75" customHeight="1">
      <c r="A83" s="38" t="s">
        <v>34</v>
      </c>
      <c r="B83" s="36"/>
      <c r="C83" s="42"/>
      <c r="D83" s="108">
        <f>D82</f>
        <v>40000</v>
      </c>
      <c r="E83" s="108">
        <f>E82</f>
        <v>38300</v>
      </c>
      <c r="F83" s="108">
        <f>F82</f>
        <v>1700</v>
      </c>
    </row>
    <row r="84" spans="1:6" ht="12.75" customHeight="1">
      <c r="A84" s="39" t="s">
        <v>61</v>
      </c>
      <c r="B84" s="36"/>
      <c r="C84" s="42"/>
      <c r="D84" s="105"/>
      <c r="E84" s="105"/>
      <c r="F84" s="105"/>
    </row>
    <row r="85" spans="1:6" ht="12.75" customHeight="1" hidden="1">
      <c r="A85" s="30"/>
      <c r="B85" s="36"/>
      <c r="C85" s="42" t="s">
        <v>32</v>
      </c>
      <c r="D85" s="101" t="s">
        <v>62</v>
      </c>
      <c r="E85" s="102" t="s">
        <v>62</v>
      </c>
      <c r="F85" s="106" t="s">
        <v>24</v>
      </c>
    </row>
    <row r="86" spans="1:6" ht="12.75" customHeight="1" hidden="1">
      <c r="A86" s="30" t="s">
        <v>63</v>
      </c>
      <c r="B86" s="36"/>
      <c r="C86" s="42"/>
      <c r="D86" s="101"/>
      <c r="E86" s="102"/>
      <c r="F86" s="106"/>
    </row>
    <row r="87" spans="1:6" ht="12.75" customHeight="1">
      <c r="A87" s="30" t="s">
        <v>169</v>
      </c>
      <c r="B87" s="36"/>
      <c r="C87" s="42" t="s">
        <v>30</v>
      </c>
      <c r="D87" s="101">
        <v>22700</v>
      </c>
      <c r="E87" s="102">
        <v>4000</v>
      </c>
      <c r="F87" s="103">
        <f aca="true" t="shared" si="2" ref="F87:F92">D87-E87</f>
        <v>18700</v>
      </c>
    </row>
    <row r="88" spans="1:6" ht="12.75" customHeight="1">
      <c r="A88" s="30" t="s">
        <v>169</v>
      </c>
      <c r="B88" s="36"/>
      <c r="C88" s="42" t="s">
        <v>31</v>
      </c>
      <c r="D88" s="101">
        <v>5000</v>
      </c>
      <c r="E88" s="102"/>
      <c r="F88" s="103">
        <f t="shared" si="2"/>
        <v>5000</v>
      </c>
    </row>
    <row r="89" spans="1:6" ht="12.75" customHeight="1">
      <c r="A89" s="30" t="s">
        <v>169</v>
      </c>
      <c r="B89" s="36"/>
      <c r="C89" s="42" t="s">
        <v>33</v>
      </c>
      <c r="D89" s="101">
        <v>25000</v>
      </c>
      <c r="E89" s="102"/>
      <c r="F89" s="103">
        <f t="shared" si="2"/>
        <v>25000</v>
      </c>
    </row>
    <row r="90" spans="1:6" ht="12.75" customHeight="1">
      <c r="A90" s="30" t="s">
        <v>170</v>
      </c>
      <c r="B90" s="36"/>
      <c r="C90" s="42" t="s">
        <v>29</v>
      </c>
      <c r="D90" s="101">
        <v>54000</v>
      </c>
      <c r="E90" s="102"/>
      <c r="F90" s="103">
        <f t="shared" si="2"/>
        <v>54000</v>
      </c>
    </row>
    <row r="91" spans="1:6" ht="12.75" customHeight="1">
      <c r="A91" s="107" t="s">
        <v>170</v>
      </c>
      <c r="B91" s="36"/>
      <c r="C91" s="42" t="s">
        <v>31</v>
      </c>
      <c r="D91" s="101">
        <v>6000</v>
      </c>
      <c r="E91" s="102"/>
      <c r="F91" s="103">
        <f t="shared" si="2"/>
        <v>6000</v>
      </c>
    </row>
    <row r="92" spans="1:6" ht="12.75" customHeight="1">
      <c r="A92" s="107" t="s">
        <v>170</v>
      </c>
      <c r="B92" s="36"/>
      <c r="C92" s="42" t="s">
        <v>33</v>
      </c>
      <c r="D92" s="101">
        <v>20000</v>
      </c>
      <c r="E92" s="102"/>
      <c r="F92" s="103">
        <f t="shared" si="2"/>
        <v>20000</v>
      </c>
    </row>
    <row r="93" spans="1:6" ht="12.75" customHeight="1" thickBot="1">
      <c r="A93" s="30"/>
      <c r="B93" s="36"/>
      <c r="C93" s="42"/>
      <c r="D93" s="105">
        <f>D87+D88+D89+D90+D91+D92</f>
        <v>132700</v>
      </c>
      <c r="E93" s="104">
        <f>E87+E88+E89+E90+E91+E92</f>
        <v>4000</v>
      </c>
      <c r="F93" s="106">
        <f>SUM(F87:F92)</f>
        <v>128700</v>
      </c>
    </row>
    <row r="94" spans="1:6" ht="12.75" customHeight="1" hidden="1">
      <c r="A94" s="30"/>
      <c r="B94" s="36"/>
      <c r="C94" s="42"/>
      <c r="D94" s="42"/>
      <c r="E94" s="43"/>
      <c r="F94" s="44"/>
    </row>
    <row r="95" spans="1:6" ht="12.75" customHeight="1" hidden="1">
      <c r="A95" s="35" t="s">
        <v>34</v>
      </c>
      <c r="B95" s="36"/>
      <c r="C95" s="42"/>
      <c r="D95" s="42"/>
      <c r="E95" s="43"/>
      <c r="F95" s="44"/>
    </row>
    <row r="96" spans="1:6" ht="12.75" customHeight="1" hidden="1">
      <c r="A96" s="37" t="s">
        <v>67</v>
      </c>
      <c r="B96" s="36"/>
      <c r="C96" s="42"/>
      <c r="D96" s="48" t="s">
        <v>64</v>
      </c>
      <c r="E96" s="47" t="s">
        <v>65</v>
      </c>
      <c r="F96" s="49" t="s">
        <v>66</v>
      </c>
    </row>
    <row r="97" spans="1:6" ht="12.75" customHeight="1" hidden="1">
      <c r="A97" s="30" t="s">
        <v>68</v>
      </c>
      <c r="B97" s="36"/>
      <c r="C97" s="42"/>
      <c r="D97" s="48"/>
      <c r="E97" s="47"/>
      <c r="F97" s="49"/>
    </row>
    <row r="98" spans="1:6" ht="12.75" customHeight="1" hidden="1">
      <c r="A98" s="35" t="s">
        <v>34</v>
      </c>
      <c r="B98" s="36"/>
      <c r="C98" s="42" t="s">
        <v>59</v>
      </c>
      <c r="D98" s="42" t="s">
        <v>69</v>
      </c>
      <c r="E98" s="43" t="s">
        <v>69</v>
      </c>
      <c r="F98" s="44" t="s">
        <v>24</v>
      </c>
    </row>
    <row r="99" spans="1:6" ht="12.75" customHeight="1" hidden="1">
      <c r="A99" s="37" t="s">
        <v>70</v>
      </c>
      <c r="B99" s="36"/>
      <c r="C99" s="42"/>
      <c r="D99" s="48" t="s">
        <v>69</v>
      </c>
      <c r="E99" s="47" t="s">
        <v>69</v>
      </c>
      <c r="F99" s="49" t="s">
        <v>24</v>
      </c>
    </row>
    <row r="100" spans="1:6" ht="12.75" customHeight="1" hidden="1">
      <c r="A100" s="30" t="s">
        <v>71</v>
      </c>
      <c r="B100" s="36"/>
      <c r="C100" s="42"/>
      <c r="D100" s="48"/>
      <c r="E100" s="47"/>
      <c r="F100" s="49"/>
    </row>
    <row r="101" spans="1:6" ht="12.75" customHeight="1" hidden="1">
      <c r="A101" s="30" t="s">
        <v>71</v>
      </c>
      <c r="B101" s="36"/>
      <c r="C101" s="42" t="s">
        <v>33</v>
      </c>
      <c r="D101" s="42" t="s">
        <v>72</v>
      </c>
      <c r="E101" s="43" t="s">
        <v>73</v>
      </c>
      <c r="F101" s="44" t="s">
        <v>74</v>
      </c>
    </row>
    <row r="102" spans="1:6" ht="12.75" customHeight="1" hidden="1">
      <c r="A102" s="30" t="s">
        <v>77</v>
      </c>
      <c r="B102" s="36"/>
      <c r="C102" s="42" t="s">
        <v>30</v>
      </c>
      <c r="D102" s="42" t="s">
        <v>44</v>
      </c>
      <c r="E102" s="43" t="s">
        <v>75</v>
      </c>
      <c r="F102" s="44" t="s">
        <v>76</v>
      </c>
    </row>
    <row r="103" spans="1:6" ht="12.75" customHeight="1" hidden="1">
      <c r="A103" s="35" t="s">
        <v>34</v>
      </c>
      <c r="B103" s="36"/>
      <c r="C103" s="42" t="s">
        <v>60</v>
      </c>
      <c r="D103" s="42" t="s">
        <v>78</v>
      </c>
      <c r="E103" s="43" t="s">
        <v>78</v>
      </c>
      <c r="F103" s="49" t="s">
        <v>24</v>
      </c>
    </row>
    <row r="104" spans="1:6" ht="12.75" customHeight="1" hidden="1">
      <c r="A104" s="30"/>
      <c r="B104" s="36"/>
      <c r="C104" s="42"/>
      <c r="D104" s="48" t="s">
        <v>79</v>
      </c>
      <c r="E104" s="47" t="s">
        <v>80</v>
      </c>
      <c r="F104" s="49" t="s">
        <v>81</v>
      </c>
    </row>
    <row r="105" spans="1:6" ht="12.75" customHeight="1" hidden="1">
      <c r="A105" s="30"/>
      <c r="B105" s="36"/>
      <c r="C105" s="42"/>
      <c r="D105" s="42"/>
      <c r="E105" s="43"/>
      <c r="F105" s="49"/>
    </row>
    <row r="106" spans="1:6" ht="12.75" customHeight="1" hidden="1">
      <c r="A106" s="50" t="s">
        <v>34</v>
      </c>
      <c r="B106" s="36"/>
      <c r="C106" s="42"/>
      <c r="D106" s="42"/>
      <c r="E106" s="43"/>
      <c r="F106" s="49"/>
    </row>
    <row r="107" spans="1:6" ht="12.75" customHeight="1" hidden="1">
      <c r="A107" s="56"/>
      <c r="B107" s="51"/>
      <c r="C107" s="52"/>
      <c r="D107" s="53" t="s">
        <v>82</v>
      </c>
      <c r="E107" s="54" t="s">
        <v>82</v>
      </c>
      <c r="F107" s="55" t="s">
        <v>24</v>
      </c>
    </row>
    <row r="108" spans="1:6" ht="12.75" customHeight="1" hidden="1">
      <c r="A108" s="56"/>
      <c r="B108" s="56"/>
      <c r="C108" s="57"/>
      <c r="D108" s="57"/>
      <c r="E108" s="57"/>
      <c r="F108" s="57"/>
    </row>
    <row r="109" spans="1:6" ht="12.75" customHeight="1" hidden="1">
      <c r="A109" s="56"/>
      <c r="B109" s="56"/>
      <c r="C109" s="57"/>
      <c r="D109" s="57"/>
      <c r="E109" s="57"/>
      <c r="F109" s="57"/>
    </row>
    <row r="110" spans="1:6" ht="12.75" customHeight="1" hidden="1">
      <c r="A110" s="58" t="s">
        <v>83</v>
      </c>
      <c r="B110" s="56"/>
      <c r="C110" s="57"/>
      <c r="D110" s="57"/>
      <c r="E110" s="57"/>
      <c r="F110" s="57"/>
    </row>
    <row r="111" spans="2:6" ht="13.5" thickBot="1">
      <c r="B111" s="59">
        <v>450</v>
      </c>
      <c r="C111" s="60" t="s">
        <v>19</v>
      </c>
      <c r="D111" s="60"/>
      <c r="E111" s="109">
        <f>E93+E83+E80+E71+E62+E51+E48+E45+E39+E34+E27+E23</f>
        <v>4085092.94</v>
      </c>
      <c r="F111" s="61"/>
    </row>
  </sheetData>
  <sheetProtection/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Сельсовет</cp:lastModifiedBy>
  <cp:lastPrinted>2014-07-02T07:49:46Z</cp:lastPrinted>
  <dcterms:created xsi:type="dcterms:W3CDTF">2014-05-06T12:59:32Z</dcterms:created>
  <dcterms:modified xsi:type="dcterms:W3CDTF">2014-11-11T03:51:18Z</dcterms:modified>
  <cp:category/>
  <cp:version/>
  <cp:contentType/>
  <cp:contentStatus/>
</cp:coreProperties>
</file>